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Relatório" sheetId="1" r:id="rId1"/>
  </sheets>
  <definedNames>
    <definedName name="_xlnm.Print_Area" localSheetId="0">'Relatório'!$A$1:$T$121</definedName>
    <definedName name="Excel_BuiltIn_Print_Area" localSheetId="0">'Relatório'!$A$1:$T$121</definedName>
  </definedNames>
  <calcPr fullCalcOnLoad="1"/>
</workbook>
</file>

<file path=xl/sharedStrings.xml><?xml version="1.0" encoding="utf-8"?>
<sst xmlns="http://schemas.openxmlformats.org/spreadsheetml/2006/main" count="333" uniqueCount="127">
  <si>
    <t>OBRASGOV - Prefeitura Municipal de Lagoa Santa</t>
  </si>
  <si>
    <t>11/04/2024 - 13:41</t>
  </si>
  <si>
    <t>Orçamento Analitico</t>
  </si>
  <si>
    <t>BDI: 31,48%</t>
  </si>
  <si>
    <t>Setor</t>
  </si>
  <si>
    <t>:</t>
  </si>
  <si>
    <t>SMDU - Secretaria Municipal de Desenvolvimento Urbano</t>
  </si>
  <si>
    <t>DATA BASE SINAPI: 02/24</t>
  </si>
  <si>
    <t>Ano</t>
  </si>
  <si>
    <t>DATA BASE SETOP: 01/24</t>
  </si>
  <si>
    <t>Orçamento</t>
  </si>
  <si>
    <t>6 - REFORMA DA PRAÇA DA VÁRZEA</t>
  </si>
  <si>
    <t>Versão</t>
  </si>
  <si>
    <t>1 - Versão inicial</t>
  </si>
  <si>
    <t>Dimensão</t>
  </si>
  <si>
    <t xml:space="preserve">219,860 M²    </t>
  </si>
  <si>
    <t>01 - SERVIÇOS PRELIMINARES</t>
  </si>
  <si>
    <t>Tipo</t>
  </si>
  <si>
    <t>Código</t>
  </si>
  <si>
    <t>Descrição do Serviço</t>
  </si>
  <si>
    <t>Unid.</t>
  </si>
  <si>
    <t>Qtde</t>
  </si>
  <si>
    <t>Custo Unit.</t>
  </si>
  <si>
    <t>Preço Unit. C/BDI</t>
  </si>
  <si>
    <t>Preço total</t>
  </si>
  <si>
    <t>Serv</t>
  </si>
  <si>
    <t>ED-50392</t>
  </si>
  <si>
    <t>MOBILIZAÇÃO E DESMOBILIZAÇÃO DE OBRA EM CENTRO URBANO OU REGIÃO LIMÍTROFE COM VALOR ATÉ O VALOR DE 1.000.000,00</t>
  </si>
  <si>
    <t>%</t>
  </si>
  <si>
    <t>ED-50159</t>
  </si>
  <si>
    <t>TAPUME FIXO DE PROTEÇÃO PARA FECHAMENTO DE OBRA EM CHAPA DE COMPENSADO, ESP. 12MM, COM MÓDULO NA DIMENSÃO DE (110X220)CM, INCLUSIVE PINTURA LÁTEX (PVA) COM DUAS (2) DEMÃOS, EXCLUSIVE ABERTURA PARA PORTÃO</t>
  </si>
  <si>
    <t>M</t>
  </si>
  <si>
    <t>ED-27006</t>
  </si>
  <si>
    <t>CONE PARA SINALIZAÇÃO/ISOLAMENTO DE ÁREAS, ALTURA 75CM, INCLUSIVE FORNECIMENTO E MOVIMENTAÇÃO</t>
  </si>
  <si>
    <t>UN</t>
  </si>
  <si>
    <t>ED-50157</t>
  </si>
  <si>
    <t>FITA ZEBRADA AMARELA PARA SINALIZAÇÃO ISOLAMENTO DE ÁREA, EXCLUSIVE SUPORTE PARA SUSTENTAÇÃO, INCLUSIVE FIXAÇÃO E FORNECIMENTO</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</si>
  <si>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</si>
  <si>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</si>
  <si>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M2</t>
  </si>
  <si>
    <t>ED-50137</t>
  </si>
  <si>
    <t>MOBILIZAÇÃO E DESMOBILIZAÇÃO DE CONTAINER, INCLUSIVE CARGA, DESCARGA E TRANSPORTE EM CAMINHÃO CARROCERIA COM GUINDAUTO (MUNCK), EXCLUSIVE LOCAÇÃO DO CONTAINER</t>
  </si>
  <si>
    <t>ED-16354</t>
  </si>
  <si>
    <t>LOCAÇÃO DE CONTAINER COM ISOLAMENTO TÉRMICO, TIPO 7, PARA VESTIÁRIO DE OBRA COM QUATRO (4) CHUVEIROS, TRÊS (3) VASOS SANITÁRIOS, UM (1) MICTÓRIO E UM (1) LAVATÓRIO, COM MEDIDAS REFERENCIAIS DE (6) METROS COMPRIMENTO, (2,3) METROS LARGURA E (2,5) METROS ALTURA ÚTIL INTERNA, INCLUSIVE LIGAÇÕES ELÉTRICAS E HIDROSSANITÁRIAS INTERNAS, EXCLUSIVE MOBILIZAÇÃO/DESMOBILIZAÇÃO E LIGAÇÕES PROVISÓRIAS EXTERNAS</t>
  </si>
  <si>
    <t>MÊS</t>
  </si>
  <si>
    <t>ED-16362</t>
  </si>
  <si>
    <t>LIGAÇÕES PROVISÓRIAS PARA CONTAINER TIPO 7 (CORRESPONDENTE AO CÓDIGO ED-16354)</t>
  </si>
  <si>
    <t>ED-50150</t>
  </si>
  <si>
    <t>LIGAÇÃO DE ÁGUA PROVISÓRIA PARA CANTEIRO,  INCLUSIVE HIDRÔMETRO E CAVALETE PARA MEDIÇÃO DE ÁGUA - ENTRADA PRINCIPAL, EM AÇO GALVANIZADO DN 20MM (1/2") - PADRÃO CONCESSIONÁRIA</t>
  </si>
  <si>
    <t>ED-50151</t>
  </si>
  <si>
    <t>LIGAÇÃO PROVISÓRIA COM ENTRADA DE ENERGIA AÉREA, PADRÃO CEMIG, CARGA INSTALADA DE 15,1KVA ATÉ 30KVA, TRIFÁSICO, COM SAÍDA SUBTERRÂNEA, INCLUSIVE POSTE, CAIXA PARA MEDIDOR, DISJUNTOR, BARRAMENTO, ATERRAMENTO E ACESSÓRIOS</t>
  </si>
  <si>
    <t>Total do grupo:</t>
  </si>
  <si>
    <t>02 - ADMINISTRAÇÃO LOCAL</t>
  </si>
  <si>
    <t>Preço Unit.</t>
  </si>
  <si>
    <t>ENCARREGADO GERAL COM ENCARGOS COMPLEMENTARES</t>
  </si>
  <si>
    <t>H</t>
  </si>
  <si>
    <t>ENGENHEIRO CIVIL DE OBRA JUNIOR COM ENCARGOS COMPLEMENTARES</t>
  </si>
  <si>
    <t>03 - DEMOLIÇÕES</t>
  </si>
  <si>
    <t>ED-50414</t>
  </si>
  <si>
    <t>Remoção manual de calçamento intertravado</t>
  </si>
  <si>
    <t>ED-48443</t>
  </si>
  <si>
    <t>DEMOLIÇÃO MECANIZADA DE CONCRETO ARMADO, COM EQUIPAMENTO ELÉTRICO, INCLUSIVE AFASTAMENTO E EMPILHAMENTO, EXCLUSIVE TRANSPORTE E RETIRADA DO MATERIAL DEMOLIDO</t>
  </si>
  <si>
    <t>M3</t>
  </si>
  <si>
    <t>CPU001</t>
  </si>
  <si>
    <t>REMOÇÃO DE LIXEIRAS, BICICLETÁRIO, PONTO DE ÔNIBUS E POSTES DE LUZ</t>
  </si>
  <si>
    <t>ED-51132</t>
  </si>
  <si>
    <t>CARGA MECÂNICA DE MATERIAL DE QUALQUER NATUREZA SOBRE CAMINHÃO, EXCLUSIVE TRANSPORTE</t>
  </si>
  <si>
    <t>ED-29232</t>
  </si>
  <si>
    <t>TRANSPORTE DE MATERIAL DE QUALQUER NATUREZA EM CAMINHÃO, DISTÂNCIA MAIOR QUE 5KM E MENOR OU IGUAL A 10KM, DENTRO DO PERÍMETRO URBANO, EXCLUSIVE CARGA, INCLUSIVE DESCARGA</t>
  </si>
  <si>
    <t>M3XKM</t>
  </si>
  <si>
    <t>04 - PISOS</t>
  </si>
  <si>
    <t>ED-51147</t>
  </si>
  <si>
    <t>LANÇAMENTO E ESPALHAMENTO DE SOLO OU MATERIAL DE DEMOLIÇÃO EM ÁREA DE PASSEIO EXCLUSIVE APILOAMENTO</t>
  </si>
  <si>
    <t>COMPACTAÇÃO MECÂNICA DE SOLO PARA EXECUÇÃO DE RADIER, PISO DE CONCRETO OU LAJE SOBRE SOLO, COM COMPACTADOR DE SOLOS TIPO PLACA VIBRATÓRIA. AF_09/2021</t>
  </si>
  <si>
    <t>LASTRO COM MATERIAL GRANULAR, APLICADO EM PISOS OU LAJES SOBRE SOLO, ESPESSURA DE *5 CM*. AF_08/2017</t>
  </si>
  <si>
    <t>CPU002</t>
  </si>
  <si>
    <t>EXECUÇÃO DE PASSEIO (CALÇADA) OU PISO DE CONCRETO COM CONCRETO USINADO, ACABAMENTO CONVENCIONAL, ESPESSURA 8 CM, ARMADO. AF_08/2022</t>
  </si>
  <si>
    <t>CPU003</t>
  </si>
  <si>
    <t>EXECUÇÃO DE PASSEIO (CALÇADA) OU PISO DE CONCRETO COM CONCRETO USINADO, ACABAMENTO CONVENCIONAL, ESPESSURA 6 CM, ARMADO. AF_08/2022</t>
  </si>
  <si>
    <t>CONTRAPISO EM ARGAMASSA TRAÇO 1:4 (CIMENTO E AREIA), PREPARO MECÂNICO COM BETONEIRA 400 L, APLICADO EM ÁREAS SECAS SOBRE LAJE, ADERIDO, ACABAMENTO NÃO REFORÇADO, ESPESSURA 2CM. AF_07/2021</t>
  </si>
  <si>
    <t>REVESTIMENTO CERÂMICO PARA PISO COM PLACAS TIPO PORCELANATO DE DIMENSÕES 30X122 CM APLICADA EM AMBIENTES DE ÁREA MAIOR QUE 10 M². AF_02/2023_PE - REFERÊNCIA:  NATURALIA OUT PLUX</t>
  </si>
  <si>
    <t>ED-50619</t>
  </si>
  <si>
    <t>POLIMENTO MECANIZADO DE SUPERFÍCIE EM CONCRETO, INCLUSIVE ACABAMENTO DE CONCRETAGEM EM NIVELAMENTO A LASER (NÍVEL ZERO)</t>
  </si>
  <si>
    <t>ED-51140</t>
  </si>
  <si>
    <t>GUIA DE MEIO-FIO, EM CONCRETO COM FCK 20MPA, PRÉ-MOLDADA, MFC-03 PADRÃO DER-MG, DIMENSÕES (12X18X45)CM, EXCLUSIVE SARJETA, INCLUSIVE ESCAVAÇÃO, APILOAMENTO E TRANSPORTE COM RETIRADA DO MATERIAL ESCAVADO (EM CAÇAMBA)</t>
  </si>
  <si>
    <t>05 - JARDINEIRAS</t>
  </si>
  <si>
    <t>ALVENARIA DE VEDAÇÃO DE BLOCOS CERÂMICOS FURADOS NA HORIZONTAL DE 9X19X19 CM (ESPESSURA 9 CM) E ARGAMASSA DE ASSENTAMENTO COM PREPARO EM BETONEIRA. AF_12/2021</t>
  </si>
  <si>
    <t>CHAPISCO APLICADO EM ALVENARIA (SEM PRESENÇA DE VÃOS) E ESTRUTURAS DE CONCRETO DE FACHADA, COM COLHER DE PEDREIRO.  ARGAMASSA TRAÇO 1:3 COM PREPARO MANUAL. AF_10/2022</t>
  </si>
  <si>
    <t>MASSA ÚNICA, PARA RECEBIMENTO DE PINTURA, EM ARGAMASSA TRAÇO 1:2:8, PREPARO MECÂNICO COM BETONEIRA 400L, APLICADA MANUALMENTE EM FACES INTERNAS DE PAREDES, ESPESSURA DE 20MM, COM EXECUÇÃO DE TALISCAS. AF_06/2014</t>
  </si>
  <si>
    <t>FUNDO SELADOR ACRÍLICO, APLICAÇÃO MANUAL EM PAREDE, UMA DEMÃO. AF_04/2023</t>
  </si>
  <si>
    <t>TEXTURA ACRÍLICA, APLICAÇÃO MANUAL EM PAREDE, UMA DEMÃO. AF_04/2023</t>
  </si>
  <si>
    <t>IMPERMEABILIZAÇÃO DE SUPERFÍCIE COM EMULSÃO ASFÁLTICA, 2 DEMÃOS. AF_09/2023</t>
  </si>
  <si>
    <t>05.01 - BANCO CURVO DE CONCRETO</t>
  </si>
  <si>
    <t>CONCRETO FCK = 20MPA, TRAÇO 1:2,6:2,9 (EM MASSA SECA DE CIMENTO/ AREIA MÉDIA/ SEIXO ROLADO) - PREPARO MECÂNICO COM BETONEIRA 600 L. AF_05/2021</t>
  </si>
  <si>
    <t>LANÇAMENTO COM USO DE BALDES, ADENSAMENTO E ACABAMENTO DE CONCRETO EM ESTRUTURAS. AF_02/2022</t>
  </si>
  <si>
    <t>ED-48298</t>
  </si>
  <si>
    <t>CORTE, DOBRA E MONTAGEM DE AÇO CA-50/60, INCLUSIVE ESPAÇADOR</t>
  </si>
  <si>
    <t>KG</t>
  </si>
  <si>
    <t>ED-49649</t>
  </si>
  <si>
    <t>FÔRMA E DESFORMA DE MADEIRA PARA ESTRUTURA EM CURVA COM TÁBUA, SARRAFO E COMPENSADO RESINADO NAVAL, ESP. 6MM, REAPROVEITAMENTO (2X), EXCLUSIVE ESCORAMENTO</t>
  </si>
  <si>
    <t>ED-50525</t>
  </si>
  <si>
    <t>PINTURA COM VERNIZ ACRÍLICO EM ALVENARIA OU CONCRETO, DUAS (2) DEMÃOS, INCLUSIVE PREPARAÇÃO DA SUPERFÍCIE COM LIXAMENTO</t>
  </si>
  <si>
    <t>06 - PERGOLADO</t>
  </si>
  <si>
    <t>INSTALAÇÃO DE PERGOLADO DE MADEIRA, EM MAÇARANDUBA, ANGELIM OU EQUIVALENTE DA REGIÃO, FIXADO COM CONCRETO SOBRE PISO DE CONCRETO EXISTENTE. AF_11/2021</t>
  </si>
  <si>
    <t>PINTURA VERNIZ (INCOLOR) ALQUÍDICO EM MADEIRA, USO INTERNO E EXTERNO, 2 DEMÃOS. AF_01/2021</t>
  </si>
  <si>
    <t>07 - ABRIGO DE ÔNIBUS</t>
  </si>
  <si>
    <t>ED-51110</t>
  </si>
  <si>
    <t>ESCAVAÇÃO MANUAL DE TERRA (DESATERRO MANUAL), INCLUSIVE DESCARGA LATERAL, EXCLUSIVE RETIRADA E TRANSPORTE DO MATERIAL ESCAVADO</t>
  </si>
  <si>
    <t>ED-49810</t>
  </si>
  <si>
    <t>FÔRMA E DESFORMA PARA VIGA-CINTA/BLOCO COM TÁBUA E SARRAFO, REAPROVEITAMENTO (3X) (FUNDAÇÃO)</t>
  </si>
  <si>
    <t>ED-49665</t>
  </si>
  <si>
    <t>FORNECIMENTO DE ESTRUTURA METÁLICA EM PERFIL SOLDADO, INCLUSIVE FABRICAÇÃO, TRANSPORTE, MONTAGEM E APLICAÇÃO DE FUNDO PREPARADOR ANTICORROSIVO EM SUPERFÍCIE METÁLICA, UMA (1) DEMÃO</t>
  </si>
  <si>
    <t>INSTALAÇÃO DE VIDRO TEMPERADO, E = 6 MM, ENCAIXADO EM PERFIL U. AF_01/2021_PS</t>
  </si>
  <si>
    <t>INSTALAÇÃO DE VIDRO LAMINADO, E = 8 MM (4+4), ENCAIXADO EM PERFIL U. AF_01/2021_PS</t>
  </si>
  <si>
    <t>ED-50495</t>
  </si>
  <si>
    <t>PINTURA ESMALTE SINTÉTICO EM SUPERFÍCIES METÁLICAS, DUAS (2) DEMÃOS, INCLUSIVE UMA (1) DEMÃO DE FUNDO ANTICORROSIVO</t>
  </si>
  <si>
    <t>GUINDAUTO HIDRÁULICO, CAPACIDADE MÁXIMA DE CARGA 3300 KG, MOMENTO MÁXIMO DE CARGA 5,8 TM, ALCANCE MÁXIMO HORIZONTAL 7,60 M, INCLUSIVE CAMINHÃO TOCO PBT 16.000 KG, POTÊNCIA DE 189 CV - MATERIAIS NA OPERAÇÃO. AF_03/2016</t>
  </si>
  <si>
    <t>08 - BANCA DE REVISTA</t>
  </si>
  <si>
    <t>09 - PAISAGISMO</t>
  </si>
  <si>
    <t>PLANTIO DE GRAMA ESMERALDA OU SÃO CARLOS OU CURITIBANA, EM PLACAS. AF_05/2022</t>
  </si>
  <si>
    <t>PLANTIO DE FORRAÇÃO. AF_05/2018</t>
  </si>
  <si>
    <t>10 - SERVIÇOS COMPLEMENTARES</t>
  </si>
  <si>
    <t>INSTALAÇÃO DE LIXEIRA METÁLICA DUPLA, CAPACIDADE DE 60 L, EM TUBO DE AÇO CARBONO E CESTOS EM CHAPA DE AÇO COM PINTURA ELETROSTÁTICA, SOBRE PISO DE CONCRETO EXISTENTE. AF_11/2021</t>
  </si>
  <si>
    <t>Total:</t>
  </si>
  <si>
    <t>Total geral do orçamento:</t>
  </si>
  <si>
    <t>____________________________________________</t>
  </si>
  <si>
    <t>SCO - Sistema de Custos e Orçamentos</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</si>
</sst>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0"/>
    <numFmt numFmtId="166" formatCode="##0.00"/>
    <numFmt numFmtId="167" formatCode="#0.000"/>
    <numFmt numFmtId="168" formatCode="0.000"/>
    <numFmt numFmtId="169" formatCode="##,##0.00"/>
    <numFmt numFmtId="170" formatCode="00000"/>
    <numFmt numFmtId="171" formatCode="##0.000"/>
    <numFmt numFmtId="172" formatCode="#0.00"/>
    <numFmt numFmtId="173" formatCode="000000"/>
    <numFmt numFmtId="174" formatCode="###,##0.00"/>
  </numFmts>
  <fonts count="43">
    <font>
      <sz val="10"/>
      <name val="Arial"/>
      <family val="0"/>
    </font>
    <font>
      <sz val="8"/>
      <color indexed="58"/>
      <name val="Arial"/>
      <family val="2"/>
    </font>
    <font>
      <sz val="10"/>
      <color indexed="58"/>
      <name val="Arial"/>
      <family val="2"/>
    </font>
    <font>
      <sz val="9"/>
      <color indexed="10"/>
      <name val="Arial"/>
      <family val="2"/>
    </font>
    <font>
      <b/>
      <sz val="9"/>
      <color indexed="58"/>
      <name val="Arial"/>
      <family val="2"/>
    </font>
    <font>
      <b/>
      <sz val="7"/>
      <color indexed="58"/>
      <name val="Arial"/>
      <family val="2"/>
    </font>
    <font>
      <sz val="7"/>
      <color indexed="58"/>
      <name val="Arial"/>
      <family val="2"/>
    </font>
    <font>
      <sz val="9"/>
      <color indexed="58"/>
      <name val="Arial"/>
      <family val="2"/>
    </font>
    <font>
      <sz val="4"/>
      <color indexed="5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color indexed="58"/>
      </bottom>
    </border>
    <border>
      <left style="hair">
        <color indexed="58"/>
      </left>
      <right style="hair">
        <color indexed="58"/>
      </right>
      <top style="hair">
        <color indexed="58"/>
      </top>
      <bottom style="hair">
        <color indexed="58"/>
      </bottom>
    </border>
    <border>
      <left>
        <color indexed="63"/>
      </left>
      <right>
        <color indexed="63"/>
      </right>
      <top style="hair">
        <color indexed="5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44">
    <xf numFmtId="0" fontId="0" fillId="0" borderId="0" xfId="0" applyAlignment="1">
      <alignment/>
    </xf>
    <xf numFmtId="0" fontId="0" fillId="0" borderId="0" xfId="0" applyNumberFormat="1" applyFont="1" applyFill="1" applyBorder="1" applyAlignment="1">
      <alignment/>
    </xf>
    <xf numFmtId="0" fontId="1"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1" fillId="33" borderId="0" xfId="0" applyNumberFormat="1" applyFont="1" applyFill="1" applyBorder="1" applyAlignment="1">
      <alignment vertical="top" wrapText="1"/>
    </xf>
    <xf numFmtId="0" fontId="2" fillId="33" borderId="0" xfId="0" applyNumberFormat="1" applyFont="1" applyFill="1" applyBorder="1" applyAlignment="1">
      <alignment vertical="top" wrapText="1"/>
    </xf>
    <xf numFmtId="0" fontId="3" fillId="33" borderId="10" xfId="0" applyFont="1" applyFill="1" applyBorder="1" applyAlignment="1">
      <alignment vertical="top" wrapText="1"/>
    </xf>
    <xf numFmtId="0" fontId="5" fillId="34" borderId="11" xfId="0" applyNumberFormat="1" applyFont="1" applyFill="1" applyBorder="1" applyAlignment="1">
      <alignment horizontal="center" vertical="top" wrapText="1"/>
    </xf>
    <xf numFmtId="0" fontId="5" fillId="34" borderId="11" xfId="0" applyNumberFormat="1" applyFont="1" applyFill="1" applyBorder="1" applyAlignment="1">
      <alignment horizontal="right" vertical="top" wrapText="1"/>
    </xf>
    <xf numFmtId="0" fontId="6" fillId="33" borderId="11" xfId="0" applyNumberFormat="1" applyFont="1" applyFill="1" applyBorder="1" applyAlignment="1">
      <alignment horizontal="center" vertical="top" wrapText="1"/>
    </xf>
    <xf numFmtId="165" fontId="6" fillId="33" borderId="11" xfId="0" applyNumberFormat="1" applyFont="1" applyFill="1" applyBorder="1" applyAlignment="1">
      <alignment horizontal="right" vertical="top" wrapText="1"/>
    </xf>
    <xf numFmtId="166" fontId="6" fillId="33" borderId="11" xfId="0" applyNumberFormat="1" applyFont="1" applyFill="1" applyBorder="1" applyAlignment="1">
      <alignment horizontal="right" vertical="top" wrapText="1"/>
    </xf>
    <xf numFmtId="167" fontId="6" fillId="33" borderId="11" xfId="0" applyNumberFormat="1" applyFont="1" applyFill="1" applyBorder="1" applyAlignment="1">
      <alignment horizontal="right" vertical="top" wrapText="1"/>
    </xf>
    <xf numFmtId="168" fontId="6" fillId="33" borderId="11" xfId="0" applyNumberFormat="1" applyFont="1" applyFill="1" applyBorder="1" applyAlignment="1">
      <alignment horizontal="right" vertical="top" wrapText="1"/>
    </xf>
    <xf numFmtId="169" fontId="7" fillId="34" borderId="11" xfId="0" applyNumberFormat="1" applyFont="1" applyFill="1" applyBorder="1" applyAlignment="1">
      <alignment horizontal="right" vertical="top" wrapText="1"/>
    </xf>
    <xf numFmtId="171" fontId="6" fillId="33" borderId="11" xfId="0" applyNumberFormat="1" applyFont="1" applyFill="1" applyBorder="1" applyAlignment="1">
      <alignment horizontal="right" vertical="top" wrapText="1"/>
    </xf>
    <xf numFmtId="4" fontId="7" fillId="34" borderId="11" xfId="0" applyNumberFormat="1" applyFont="1" applyFill="1" applyBorder="1" applyAlignment="1">
      <alignment horizontal="right" vertical="top" wrapText="1"/>
    </xf>
    <xf numFmtId="174" fontId="7" fillId="34" borderId="11" xfId="0" applyNumberFormat="1" applyFont="1" applyFill="1" applyBorder="1" applyAlignment="1">
      <alignment horizontal="right" vertical="top" wrapText="1"/>
    </xf>
    <xf numFmtId="0" fontId="1" fillId="33" borderId="10" xfId="0" applyNumberFormat="1" applyFont="1" applyFill="1" applyBorder="1" applyAlignment="1">
      <alignment horizontal="left" vertical="top" wrapText="1"/>
    </xf>
    <xf numFmtId="0" fontId="1" fillId="33" borderId="0" xfId="0" applyNumberFormat="1" applyFont="1" applyFill="1" applyBorder="1" applyAlignment="1">
      <alignment horizontal="left" vertical="top" wrapText="1"/>
    </xf>
    <xf numFmtId="0" fontId="1" fillId="33" borderId="0" xfId="0" applyNumberFormat="1" applyFont="1" applyFill="1" applyBorder="1" applyAlignment="1">
      <alignment horizontal="right" vertical="top" wrapText="1"/>
    </xf>
    <xf numFmtId="0" fontId="1" fillId="33" borderId="10" xfId="0" applyFont="1" applyFill="1" applyBorder="1" applyAlignment="1">
      <alignment horizontal="left" vertical="top" wrapText="1"/>
    </xf>
    <xf numFmtId="0" fontId="1" fillId="33" borderId="10" xfId="0" applyFont="1" applyFill="1" applyBorder="1" applyAlignment="1">
      <alignment horizontal="right" vertical="top" wrapText="1"/>
    </xf>
    <xf numFmtId="0" fontId="2" fillId="33" borderId="0" xfId="0" applyNumberFormat="1" applyFont="1" applyFill="1" applyBorder="1" applyAlignment="1">
      <alignment horizontal="left" vertical="top" wrapText="1"/>
    </xf>
    <xf numFmtId="0" fontId="1" fillId="33" borderId="0" xfId="0" applyNumberFormat="1" applyFont="1" applyFill="1" applyBorder="1" applyAlignment="1">
      <alignment horizontal="center" vertical="top" wrapText="1"/>
    </xf>
    <xf numFmtId="164" fontId="2"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right" vertical="top" wrapText="1"/>
    </xf>
    <xf numFmtId="0" fontId="4" fillId="33" borderId="0" xfId="0" applyNumberFormat="1" applyFont="1" applyFill="1" applyBorder="1" applyAlignment="1">
      <alignment horizontal="left" vertical="top" wrapText="1"/>
    </xf>
    <xf numFmtId="0" fontId="5" fillId="34" borderId="11" xfId="0" applyFont="1" applyFill="1" applyBorder="1" applyAlignment="1">
      <alignment horizontal="center" vertical="top" wrapText="1"/>
    </xf>
    <xf numFmtId="0" fontId="5" fillId="34" borderId="11" xfId="0" applyFont="1" applyFill="1" applyBorder="1" applyAlignment="1">
      <alignment horizontal="left" vertical="top" wrapText="1"/>
    </xf>
    <xf numFmtId="0" fontId="5" fillId="34" borderId="11" xfId="0" applyFont="1" applyFill="1" applyBorder="1" applyAlignment="1">
      <alignment horizontal="right" vertical="top" wrapText="1"/>
    </xf>
    <xf numFmtId="0" fontId="6" fillId="33" borderId="11" xfId="0" applyFont="1" applyFill="1" applyBorder="1" applyAlignment="1">
      <alignment horizontal="center" vertical="top" wrapText="1"/>
    </xf>
    <xf numFmtId="0" fontId="6" fillId="33" borderId="11" xfId="0" applyFont="1" applyFill="1" applyBorder="1" applyAlignment="1">
      <alignment horizontal="left" vertical="top" wrapText="1"/>
    </xf>
    <xf numFmtId="2" fontId="6" fillId="33" borderId="11" xfId="0" applyNumberFormat="1" applyFont="1" applyFill="1" applyBorder="1" applyAlignment="1">
      <alignment horizontal="right" vertical="top" wrapText="1"/>
    </xf>
    <xf numFmtId="166" fontId="6" fillId="33" borderId="11" xfId="0" applyNumberFormat="1" applyFont="1" applyFill="1" applyBorder="1" applyAlignment="1">
      <alignment horizontal="right" vertical="top" wrapText="1"/>
    </xf>
    <xf numFmtId="4" fontId="6" fillId="33" borderId="11"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wrapText="1"/>
    </xf>
    <xf numFmtId="170" fontId="6" fillId="33" borderId="11" xfId="0" applyNumberFormat="1" applyFont="1" applyFill="1" applyBorder="1" applyAlignment="1">
      <alignment horizontal="left" vertical="top" wrapText="1"/>
    </xf>
    <xf numFmtId="172" fontId="6" fillId="33" borderId="11" xfId="0" applyNumberFormat="1" applyFont="1" applyFill="1" applyBorder="1" applyAlignment="1">
      <alignment horizontal="right" vertical="top" wrapText="1"/>
    </xf>
    <xf numFmtId="173" fontId="6" fillId="33" borderId="11" xfId="0" applyNumberFormat="1" applyFont="1" applyFill="1" applyBorder="1" applyAlignment="1">
      <alignment horizontal="left" vertical="top" wrapText="1"/>
    </xf>
    <xf numFmtId="0" fontId="7" fillId="33" borderId="0" xfId="0" applyNumberFormat="1" applyFont="1" applyFill="1" applyBorder="1" applyAlignment="1">
      <alignment horizontal="center" vertical="top" wrapText="1"/>
    </xf>
    <xf numFmtId="0" fontId="8" fillId="33" borderId="0" xfId="0" applyNumberFormat="1"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2" xfId="0" applyFont="1" applyFill="1" applyBorder="1" applyAlignment="1">
      <alignment horizontal="righ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100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533400</xdr:colOff>
      <xdr:row>2</xdr:row>
      <xdr:rowOff>133350</xdr:rowOff>
    </xdr:to>
    <xdr:pic>
      <xdr:nvPicPr>
        <xdr:cNvPr id="1" name="Picture 1"/>
        <xdr:cNvPicPr preferRelativeResize="1">
          <a:picLocks noChangeAspect="1"/>
        </xdr:cNvPicPr>
      </xdr:nvPicPr>
      <xdr:blipFill>
        <a:blip r:embed="rId1"/>
        <a:stretch>
          <a:fillRect/>
        </a:stretch>
      </xdr:blipFill>
      <xdr:spPr>
        <a:xfrm>
          <a:off x="9525" y="9525"/>
          <a:ext cx="5238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122"/>
  <sheetViews>
    <sheetView tabSelected="1" zoomScale="110" zoomScaleNormal="110" zoomScalePageLayoutView="0" workbookViewId="0" topLeftCell="A93">
      <selection activeCell="U118" sqref="U118"/>
    </sheetView>
  </sheetViews>
  <sheetFormatPr defaultColWidth="9.140625" defaultRowHeight="12.75"/>
  <cols>
    <col min="1" max="1" width="8.00390625" style="1" customWidth="1"/>
    <col min="2" max="2" width="4.421875" style="1" customWidth="1"/>
    <col min="3" max="3" width="1.421875" style="1" customWidth="1"/>
    <col min="4" max="4" width="6.8515625" style="1" customWidth="1"/>
    <col min="5" max="5" width="2.7109375" style="1" customWidth="1"/>
    <col min="6" max="6" width="1.421875" style="1" customWidth="1"/>
    <col min="7" max="7" width="5.57421875" style="1" customWidth="1"/>
    <col min="8" max="8" width="6.8515625" style="1" customWidth="1"/>
    <col min="9" max="9" width="13.7109375" style="1" customWidth="1"/>
    <col min="10" max="10" width="4.140625" style="1" customWidth="1"/>
    <col min="11" max="12" width="6.8515625" style="1" customWidth="1"/>
    <col min="13" max="13" width="1.421875" style="1" customWidth="1"/>
    <col min="14" max="14" width="4.140625" style="1" customWidth="1"/>
    <col min="15" max="15" width="2.7109375" style="1" customWidth="1"/>
    <col min="16" max="16" width="1.421875" style="1" customWidth="1"/>
    <col min="17" max="18" width="2.7109375" style="1" customWidth="1"/>
    <col min="19" max="19" width="4.140625" style="1" customWidth="1"/>
    <col min="20" max="20" width="9.57421875" style="1" customWidth="1"/>
  </cols>
  <sheetData>
    <row r="1" spans="1:20" ht="10.5" customHeight="1">
      <c r="A1" s="18"/>
      <c r="B1" s="19" t="s">
        <v>0</v>
      </c>
      <c r="C1" s="19"/>
      <c r="D1" s="19"/>
      <c r="E1" s="19"/>
      <c r="F1" s="19"/>
      <c r="G1" s="19"/>
      <c r="H1" s="19"/>
      <c r="I1" s="19"/>
      <c r="J1" s="19"/>
      <c r="K1" s="19"/>
      <c r="L1" s="19"/>
      <c r="M1" s="19"/>
      <c r="N1" s="19"/>
      <c r="O1" s="20" t="s">
        <v>1</v>
      </c>
      <c r="P1" s="20"/>
      <c r="Q1" s="20"/>
      <c r="R1" s="20"/>
      <c r="S1" s="20"/>
      <c r="T1" s="20"/>
    </row>
    <row r="2" spans="1:20" ht="10.5" customHeight="1">
      <c r="A2" s="18"/>
      <c r="B2" s="19"/>
      <c r="C2" s="19"/>
      <c r="D2" s="19"/>
      <c r="E2" s="19"/>
      <c r="F2" s="19"/>
      <c r="G2" s="19"/>
      <c r="H2" s="19"/>
      <c r="I2" s="19"/>
      <c r="J2" s="19"/>
      <c r="K2" s="19"/>
      <c r="L2" s="19"/>
      <c r="M2" s="19"/>
      <c r="N2" s="19"/>
      <c r="O2" s="20"/>
      <c r="P2" s="20"/>
      <c r="Q2" s="20"/>
      <c r="R2" s="20"/>
      <c r="S2" s="20"/>
      <c r="T2" s="20"/>
    </row>
    <row r="3" spans="1:20" ht="10.5" customHeight="1">
      <c r="A3" s="18"/>
      <c r="B3" s="21" t="s">
        <v>2</v>
      </c>
      <c r="C3" s="21"/>
      <c r="D3" s="21"/>
      <c r="E3" s="21"/>
      <c r="F3" s="21"/>
      <c r="G3" s="21"/>
      <c r="H3" s="21"/>
      <c r="I3" s="21"/>
      <c r="J3" s="21"/>
      <c r="K3" s="21"/>
      <c r="L3" s="21"/>
      <c r="M3" s="21"/>
      <c r="N3" s="21"/>
      <c r="O3" s="22"/>
      <c r="P3" s="22"/>
      <c r="Q3" s="22"/>
      <c r="R3" s="22"/>
      <c r="S3" s="22"/>
      <c r="T3" s="22"/>
    </row>
    <row r="4" spans="1:20" ht="10.5" customHeight="1">
      <c r="A4" s="2"/>
      <c r="B4" s="19"/>
      <c r="C4" s="19"/>
      <c r="D4" s="19"/>
      <c r="E4" s="19"/>
      <c r="F4" s="19"/>
      <c r="G4" s="19"/>
      <c r="H4" s="19"/>
      <c r="I4" s="19"/>
      <c r="J4" s="19"/>
      <c r="K4" s="19"/>
      <c r="L4" s="19"/>
      <c r="M4" s="19"/>
      <c r="N4" s="19"/>
      <c r="O4" s="20" t="s">
        <v>3</v>
      </c>
      <c r="P4" s="20"/>
      <c r="Q4" s="20"/>
      <c r="R4" s="20"/>
      <c r="S4" s="20"/>
      <c r="T4" s="20"/>
    </row>
    <row r="5" spans="1:20" ht="12.75" customHeight="1">
      <c r="A5" s="23" t="s">
        <v>4</v>
      </c>
      <c r="B5" s="23"/>
      <c r="C5" s="23"/>
      <c r="D5" s="23"/>
      <c r="E5" s="23"/>
      <c r="F5" s="3" t="s">
        <v>5</v>
      </c>
      <c r="G5" s="23" t="s">
        <v>6</v>
      </c>
      <c r="H5" s="23"/>
      <c r="I5" s="23"/>
      <c r="J5" s="23"/>
      <c r="K5" s="23"/>
      <c r="L5" s="23"/>
      <c r="N5" s="4"/>
      <c r="O5" s="4"/>
      <c r="P5" s="24" t="s">
        <v>7</v>
      </c>
      <c r="Q5" s="24"/>
      <c r="R5" s="24"/>
      <c r="S5" s="24"/>
      <c r="T5" s="24"/>
    </row>
    <row r="6" spans="1:20" ht="12.75" customHeight="1">
      <c r="A6" s="23" t="s">
        <v>8</v>
      </c>
      <c r="B6" s="23"/>
      <c r="C6" s="23"/>
      <c r="D6" s="23"/>
      <c r="E6" s="23"/>
      <c r="F6" s="3" t="s">
        <v>5</v>
      </c>
      <c r="G6" s="25">
        <v>2024</v>
      </c>
      <c r="H6" s="25"/>
      <c r="I6" s="25"/>
      <c r="J6" s="25"/>
      <c r="K6" s="25"/>
      <c r="L6" s="25"/>
      <c r="M6" s="5"/>
      <c r="N6" s="5"/>
      <c r="O6" s="5"/>
      <c r="P6" s="24" t="s">
        <v>9</v>
      </c>
      <c r="Q6" s="24"/>
      <c r="R6" s="24"/>
      <c r="S6" s="24"/>
      <c r="T6" s="24"/>
    </row>
    <row r="7" spans="1:20" ht="12.75" customHeight="1">
      <c r="A7" s="23" t="s">
        <v>10</v>
      </c>
      <c r="B7" s="23"/>
      <c r="C7" s="23"/>
      <c r="D7" s="23"/>
      <c r="E7" s="23"/>
      <c r="F7" s="3" t="s">
        <v>5</v>
      </c>
      <c r="G7" s="23" t="s">
        <v>11</v>
      </c>
      <c r="H7" s="23"/>
      <c r="I7" s="23"/>
      <c r="J7" s="23"/>
      <c r="K7" s="23"/>
      <c r="L7" s="23"/>
      <c r="M7" s="23"/>
      <c r="N7" s="23"/>
      <c r="O7" s="23"/>
      <c r="P7" s="23"/>
      <c r="Q7" s="23"/>
      <c r="R7" s="23"/>
      <c r="S7" s="23"/>
      <c r="T7" s="23"/>
    </row>
    <row r="8" spans="1:20" ht="12.75" customHeight="1">
      <c r="A8" s="23" t="s">
        <v>12</v>
      </c>
      <c r="B8" s="23"/>
      <c r="C8" s="23"/>
      <c r="D8" s="23"/>
      <c r="E8" s="23"/>
      <c r="F8" s="3" t="s">
        <v>5</v>
      </c>
      <c r="G8" s="23" t="s">
        <v>13</v>
      </c>
      <c r="H8" s="23"/>
      <c r="I8" s="23"/>
      <c r="J8" s="23"/>
      <c r="K8" s="23"/>
      <c r="L8" s="23"/>
      <c r="M8" s="23"/>
      <c r="N8" s="23"/>
      <c r="O8" s="23"/>
      <c r="P8" s="23"/>
      <c r="Q8" s="23"/>
      <c r="R8" s="23"/>
      <c r="S8" s="23"/>
      <c r="T8" s="23"/>
    </row>
    <row r="9" spans="1:20" ht="12.75" customHeight="1">
      <c r="A9" s="23" t="s">
        <v>14</v>
      </c>
      <c r="B9" s="23"/>
      <c r="C9" s="23"/>
      <c r="D9" s="23"/>
      <c r="E9" s="23"/>
      <c r="F9" s="3" t="s">
        <v>5</v>
      </c>
      <c r="G9" s="23" t="s">
        <v>15</v>
      </c>
      <c r="H9" s="23"/>
      <c r="I9" s="23"/>
      <c r="J9" s="23"/>
      <c r="K9" s="23"/>
      <c r="L9" s="23"/>
      <c r="M9" s="26"/>
      <c r="N9" s="26"/>
      <c r="O9" s="26"/>
      <c r="P9" s="26"/>
      <c r="Q9" s="26"/>
      <c r="R9" s="26"/>
      <c r="S9" s="26"/>
      <c r="T9" s="26"/>
    </row>
    <row r="10" spans="1:20" ht="15.75" customHeight="1">
      <c r="A10" s="6"/>
      <c r="B10" s="6"/>
      <c r="C10" s="6"/>
      <c r="D10" s="6"/>
      <c r="E10" s="6"/>
      <c r="F10" s="6"/>
      <c r="G10" s="6"/>
      <c r="H10" s="6"/>
      <c r="I10" s="6"/>
      <c r="J10" s="6"/>
      <c r="K10" s="6"/>
      <c r="L10" s="6"/>
      <c r="M10" s="26"/>
      <c r="N10" s="26"/>
      <c r="O10" s="26"/>
      <c r="P10" s="26"/>
      <c r="Q10" s="26"/>
      <c r="R10" s="26"/>
      <c r="S10" s="26"/>
      <c r="T10" s="26"/>
    </row>
    <row r="11" spans="1:20" ht="10.5" customHeight="1">
      <c r="A11" s="19"/>
      <c r="B11" s="19"/>
      <c r="C11" s="19"/>
      <c r="D11" s="19"/>
      <c r="E11" s="19"/>
      <c r="F11" s="19"/>
      <c r="G11" s="19"/>
      <c r="H11" s="19"/>
      <c r="I11" s="19"/>
      <c r="J11" s="19"/>
      <c r="K11" s="19"/>
      <c r="L11" s="19"/>
      <c r="M11" s="19"/>
      <c r="N11" s="19"/>
      <c r="O11" s="19"/>
      <c r="P11" s="19"/>
      <c r="Q11" s="19"/>
      <c r="R11" s="19"/>
      <c r="S11" s="19"/>
      <c r="T11" s="19"/>
    </row>
    <row r="12" spans="1:20" ht="12" customHeight="1">
      <c r="A12" s="27" t="s">
        <v>16</v>
      </c>
      <c r="B12" s="27"/>
      <c r="C12" s="27"/>
      <c r="D12" s="27"/>
      <c r="E12" s="27"/>
      <c r="F12" s="27"/>
      <c r="G12" s="27"/>
      <c r="H12" s="27"/>
      <c r="I12" s="27"/>
      <c r="J12" s="27"/>
      <c r="K12" s="27"/>
      <c r="L12" s="27"/>
      <c r="M12" s="27"/>
      <c r="N12" s="27"/>
      <c r="O12" s="27"/>
      <c r="P12" s="27"/>
      <c r="Q12" s="27"/>
      <c r="R12" s="27"/>
      <c r="S12" s="27"/>
      <c r="T12" s="27"/>
    </row>
    <row r="13" spans="1:20" ht="18.75" customHeight="1">
      <c r="A13" s="28" t="s">
        <v>17</v>
      </c>
      <c r="B13" s="28"/>
      <c r="C13" s="29" t="s">
        <v>18</v>
      </c>
      <c r="D13" s="29"/>
      <c r="E13" s="29" t="s">
        <v>19</v>
      </c>
      <c r="F13" s="29"/>
      <c r="G13" s="29"/>
      <c r="H13" s="29"/>
      <c r="I13" s="29"/>
      <c r="J13" s="29"/>
      <c r="K13" s="7" t="s">
        <v>20</v>
      </c>
      <c r="L13" s="8" t="s">
        <v>21</v>
      </c>
      <c r="M13" s="30" t="s">
        <v>22</v>
      </c>
      <c r="N13" s="30"/>
      <c r="O13" s="30"/>
      <c r="P13" s="30"/>
      <c r="Q13" s="28" t="s">
        <v>23</v>
      </c>
      <c r="R13" s="28"/>
      <c r="S13" s="28"/>
      <c r="T13" s="8" t="s">
        <v>24</v>
      </c>
    </row>
    <row r="14" spans="1:20" ht="28.5" customHeight="1">
      <c r="A14" s="31" t="s">
        <v>25</v>
      </c>
      <c r="B14" s="31"/>
      <c r="C14" s="32" t="s">
        <v>26</v>
      </c>
      <c r="D14" s="32"/>
      <c r="E14" s="32" t="s">
        <v>27</v>
      </c>
      <c r="F14" s="32"/>
      <c r="G14" s="32"/>
      <c r="H14" s="32"/>
      <c r="I14" s="32"/>
      <c r="J14" s="32"/>
      <c r="K14" s="9" t="s">
        <v>28</v>
      </c>
      <c r="L14" s="10">
        <v>1388.84</v>
      </c>
      <c r="M14" s="33">
        <v>0.5</v>
      </c>
      <c r="N14" s="33"/>
      <c r="O14" s="33"/>
      <c r="P14" s="33"/>
      <c r="Q14" s="33">
        <f aca="true" t="shared" si="0" ref="Q14:Q23">TRUNC(M14*1.3148,2)</f>
        <v>0.65</v>
      </c>
      <c r="R14" s="33"/>
      <c r="S14" s="33"/>
      <c r="T14" s="11">
        <f aca="true" t="shared" si="1" ref="T14:T23">TRUNC(L14*Q14,2)</f>
        <v>902.74</v>
      </c>
    </row>
    <row r="15" spans="1:20" ht="48" customHeight="1">
      <c r="A15" s="31" t="s">
        <v>25</v>
      </c>
      <c r="B15" s="31"/>
      <c r="C15" s="32" t="s">
        <v>29</v>
      </c>
      <c r="D15" s="32"/>
      <c r="E15" s="32" t="s">
        <v>30</v>
      </c>
      <c r="F15" s="32"/>
      <c r="G15" s="32"/>
      <c r="H15" s="32"/>
      <c r="I15" s="32"/>
      <c r="J15" s="32"/>
      <c r="K15" s="9" t="s">
        <v>31</v>
      </c>
      <c r="L15" s="12">
        <v>63</v>
      </c>
      <c r="M15" s="34">
        <v>179.09</v>
      </c>
      <c r="N15" s="34"/>
      <c r="O15" s="34"/>
      <c r="P15" s="34"/>
      <c r="Q15" s="33">
        <f t="shared" si="0"/>
        <v>235.46</v>
      </c>
      <c r="R15" s="33"/>
      <c r="S15" s="33"/>
      <c r="T15" s="11">
        <f t="shared" si="1"/>
        <v>14833.98</v>
      </c>
    </row>
    <row r="16" spans="1:20" ht="28.5" customHeight="1">
      <c r="A16" s="31" t="s">
        <v>25</v>
      </c>
      <c r="B16" s="31"/>
      <c r="C16" s="32" t="s">
        <v>32</v>
      </c>
      <c r="D16" s="32"/>
      <c r="E16" s="32" t="s">
        <v>33</v>
      </c>
      <c r="F16" s="32"/>
      <c r="G16" s="32"/>
      <c r="H16" s="32"/>
      <c r="I16" s="32"/>
      <c r="J16" s="32"/>
      <c r="K16" s="9" t="s">
        <v>34</v>
      </c>
      <c r="L16" s="12">
        <v>10</v>
      </c>
      <c r="M16" s="33">
        <v>4.72</v>
      </c>
      <c r="N16" s="33"/>
      <c r="O16" s="33"/>
      <c r="P16" s="33"/>
      <c r="Q16" s="33">
        <f t="shared" si="0"/>
        <v>6.2</v>
      </c>
      <c r="R16" s="33"/>
      <c r="S16" s="33"/>
      <c r="T16" s="11">
        <f t="shared" si="1"/>
        <v>62</v>
      </c>
    </row>
    <row r="17" spans="1:20" ht="38.25" customHeight="1">
      <c r="A17" s="31" t="s">
        <v>25</v>
      </c>
      <c r="B17" s="31"/>
      <c r="C17" s="32" t="s">
        <v>35</v>
      </c>
      <c r="D17" s="32"/>
      <c r="E17" s="32" t="s">
        <v>36</v>
      </c>
      <c r="F17" s="32"/>
      <c r="G17" s="32"/>
      <c r="H17" s="32"/>
      <c r="I17" s="32"/>
      <c r="J17" s="32"/>
      <c r="K17" s="9" t="s">
        <v>31</v>
      </c>
      <c r="L17" s="12">
        <v>35</v>
      </c>
      <c r="M17" s="33">
        <v>2.54</v>
      </c>
      <c r="N17" s="33"/>
      <c r="O17" s="33"/>
      <c r="P17" s="33"/>
      <c r="Q17" s="33">
        <f t="shared" si="0"/>
        <v>3.33</v>
      </c>
      <c r="R17" s="33"/>
      <c r="S17" s="33"/>
      <c r="T17" s="11">
        <f t="shared" si="1"/>
        <v>116.55</v>
      </c>
    </row>
    <row r="18" spans="1:20" ht="67.5" customHeight="1">
      <c r="A18" s="31" t="s">
        <v>25</v>
      </c>
      <c r="B18" s="31"/>
      <c r="C18" s="32" t="s">
        <v>37</v>
      </c>
      <c r="D18" s="32"/>
      <c r="E18" s="32" t="s">
        <v>38</v>
      </c>
      <c r="F18" s="32"/>
      <c r="G18" s="32"/>
      <c r="H18" s="32"/>
      <c r="I18" s="32"/>
      <c r="J18" s="32"/>
      <c r="K18" s="9" t="s">
        <v>39</v>
      </c>
      <c r="L18" s="13">
        <v>2.88</v>
      </c>
      <c r="M18" s="34">
        <v>302.03</v>
      </c>
      <c r="N18" s="34"/>
      <c r="O18" s="34"/>
      <c r="P18" s="34"/>
      <c r="Q18" s="33">
        <f t="shared" si="0"/>
        <v>397.1</v>
      </c>
      <c r="R18" s="33"/>
      <c r="S18" s="33"/>
      <c r="T18" s="11">
        <f t="shared" si="1"/>
        <v>1143.64</v>
      </c>
    </row>
    <row r="19" spans="1:20" ht="38.25" customHeight="1">
      <c r="A19" s="31" t="s">
        <v>25</v>
      </c>
      <c r="B19" s="31"/>
      <c r="C19" s="32" t="s">
        <v>40</v>
      </c>
      <c r="D19" s="32"/>
      <c r="E19" s="32" t="s">
        <v>41</v>
      </c>
      <c r="F19" s="32"/>
      <c r="G19" s="32"/>
      <c r="H19" s="32"/>
      <c r="I19" s="32"/>
      <c r="J19" s="32"/>
      <c r="K19" s="9" t="s">
        <v>34</v>
      </c>
      <c r="L19" s="13">
        <v>1</v>
      </c>
      <c r="M19" s="35">
        <v>1450.14</v>
      </c>
      <c r="N19" s="35"/>
      <c r="O19" s="35"/>
      <c r="P19" s="35"/>
      <c r="Q19" s="33">
        <f t="shared" si="0"/>
        <v>1906.64</v>
      </c>
      <c r="R19" s="33"/>
      <c r="S19" s="33"/>
      <c r="T19" s="11">
        <f t="shared" si="1"/>
        <v>1906.64</v>
      </c>
    </row>
    <row r="20" spans="1:20" ht="96.75" customHeight="1">
      <c r="A20" s="31" t="s">
        <v>25</v>
      </c>
      <c r="B20" s="31"/>
      <c r="C20" s="32" t="s">
        <v>42</v>
      </c>
      <c r="D20" s="32"/>
      <c r="E20" s="32" t="s">
        <v>43</v>
      </c>
      <c r="F20" s="32"/>
      <c r="G20" s="32"/>
      <c r="H20" s="32"/>
      <c r="I20" s="32"/>
      <c r="J20" s="32"/>
      <c r="K20" s="9" t="s">
        <v>44</v>
      </c>
      <c r="L20" s="13">
        <v>2</v>
      </c>
      <c r="M20" s="34">
        <v>1091.5</v>
      </c>
      <c r="N20" s="34"/>
      <c r="O20" s="34"/>
      <c r="P20" s="34"/>
      <c r="Q20" s="33">
        <f t="shared" si="0"/>
        <v>1435.1</v>
      </c>
      <c r="R20" s="33"/>
      <c r="S20" s="33"/>
      <c r="T20" s="11">
        <f t="shared" si="1"/>
        <v>2870.2</v>
      </c>
    </row>
    <row r="21" spans="1:20" ht="18.75" customHeight="1">
      <c r="A21" s="31" t="s">
        <v>25</v>
      </c>
      <c r="B21" s="31"/>
      <c r="C21" s="32" t="s">
        <v>45</v>
      </c>
      <c r="D21" s="32"/>
      <c r="E21" s="32" t="s">
        <v>46</v>
      </c>
      <c r="F21" s="32"/>
      <c r="G21" s="32"/>
      <c r="H21" s="32"/>
      <c r="I21" s="32"/>
      <c r="J21" s="32"/>
      <c r="K21" s="9" t="s">
        <v>34</v>
      </c>
      <c r="L21" s="13">
        <v>1</v>
      </c>
      <c r="M21" s="34">
        <v>873.84</v>
      </c>
      <c r="N21" s="34"/>
      <c r="O21" s="34"/>
      <c r="P21" s="34"/>
      <c r="Q21" s="33">
        <f t="shared" si="0"/>
        <v>1148.92</v>
      </c>
      <c r="R21" s="33"/>
      <c r="S21" s="33"/>
      <c r="T21" s="11">
        <f t="shared" si="1"/>
        <v>1148.92</v>
      </c>
    </row>
    <row r="22" spans="1:20" ht="48" customHeight="1">
      <c r="A22" s="31" t="s">
        <v>25</v>
      </c>
      <c r="B22" s="31"/>
      <c r="C22" s="32" t="s">
        <v>47</v>
      </c>
      <c r="D22" s="32"/>
      <c r="E22" s="32" t="s">
        <v>48</v>
      </c>
      <c r="F22" s="32"/>
      <c r="G22" s="32"/>
      <c r="H22" s="32"/>
      <c r="I22" s="32"/>
      <c r="J22" s="32"/>
      <c r="K22" s="9" t="s">
        <v>34</v>
      </c>
      <c r="L22" s="13">
        <v>1</v>
      </c>
      <c r="M22" s="34">
        <v>380.3</v>
      </c>
      <c r="N22" s="34"/>
      <c r="O22" s="34"/>
      <c r="P22" s="34"/>
      <c r="Q22" s="33">
        <f t="shared" si="0"/>
        <v>500.01</v>
      </c>
      <c r="R22" s="33"/>
      <c r="S22" s="33"/>
      <c r="T22" s="11">
        <f t="shared" si="1"/>
        <v>500.01</v>
      </c>
    </row>
    <row r="23" spans="1:20" ht="57.75" customHeight="1">
      <c r="A23" s="31" t="s">
        <v>25</v>
      </c>
      <c r="B23" s="31"/>
      <c r="C23" s="32" t="s">
        <v>49</v>
      </c>
      <c r="D23" s="32"/>
      <c r="E23" s="32" t="s">
        <v>50</v>
      </c>
      <c r="F23" s="32"/>
      <c r="G23" s="32"/>
      <c r="H23" s="32"/>
      <c r="I23" s="32"/>
      <c r="J23" s="32"/>
      <c r="K23" s="9" t="s">
        <v>34</v>
      </c>
      <c r="L23" s="13">
        <v>1</v>
      </c>
      <c r="M23" s="35">
        <v>1149.16</v>
      </c>
      <c r="N23" s="35"/>
      <c r="O23" s="35"/>
      <c r="P23" s="35"/>
      <c r="Q23" s="33">
        <f t="shared" si="0"/>
        <v>1510.91</v>
      </c>
      <c r="R23" s="33"/>
      <c r="S23" s="33"/>
      <c r="T23" s="11">
        <f t="shared" si="1"/>
        <v>1510.91</v>
      </c>
    </row>
    <row r="24" spans="1:20" ht="12" customHeight="1">
      <c r="A24" s="36" t="s">
        <v>51</v>
      </c>
      <c r="B24" s="36"/>
      <c r="C24" s="36"/>
      <c r="D24" s="36"/>
      <c r="E24" s="36"/>
      <c r="F24" s="36"/>
      <c r="G24" s="36"/>
      <c r="H24" s="36"/>
      <c r="I24" s="36"/>
      <c r="J24" s="36"/>
      <c r="K24" s="36"/>
      <c r="L24" s="36"/>
      <c r="M24" s="36"/>
      <c r="N24" s="36"/>
      <c r="O24" s="36"/>
      <c r="P24" s="36"/>
      <c r="Q24" s="36"/>
      <c r="R24" s="36"/>
      <c r="S24" s="36"/>
      <c r="T24" s="14">
        <f>SUM(T14:T23)</f>
        <v>24995.589999999997</v>
      </c>
    </row>
    <row r="25" spans="1:20" ht="10.5" customHeight="1">
      <c r="A25" s="19"/>
      <c r="B25" s="19"/>
      <c r="C25" s="19"/>
      <c r="D25" s="19"/>
      <c r="E25" s="19"/>
      <c r="F25" s="19"/>
      <c r="G25" s="19"/>
      <c r="H25" s="19"/>
      <c r="I25" s="19"/>
      <c r="J25" s="19"/>
      <c r="K25" s="19"/>
      <c r="L25" s="19"/>
      <c r="M25" s="19"/>
      <c r="N25" s="19"/>
      <c r="O25" s="19"/>
      <c r="P25" s="19"/>
      <c r="Q25" s="19"/>
      <c r="R25" s="19"/>
      <c r="S25" s="19"/>
      <c r="T25" s="19"/>
    </row>
    <row r="26" spans="1:20" ht="12" customHeight="1">
      <c r="A26" s="27" t="s">
        <v>52</v>
      </c>
      <c r="B26" s="27"/>
      <c r="C26" s="27"/>
      <c r="D26" s="27"/>
      <c r="E26" s="27"/>
      <c r="F26" s="27"/>
      <c r="G26" s="27"/>
      <c r="H26" s="27"/>
      <c r="I26" s="27"/>
      <c r="J26" s="27"/>
      <c r="K26" s="27"/>
      <c r="L26" s="27"/>
      <c r="M26" s="27"/>
      <c r="N26" s="27"/>
      <c r="O26" s="27"/>
      <c r="P26" s="27"/>
      <c r="Q26" s="27"/>
      <c r="R26" s="27"/>
      <c r="S26" s="27"/>
      <c r="T26" s="27"/>
    </row>
    <row r="27" spans="1:20" ht="18.75" customHeight="1">
      <c r="A27" s="28" t="s">
        <v>17</v>
      </c>
      <c r="B27" s="28"/>
      <c r="C27" s="29" t="s">
        <v>18</v>
      </c>
      <c r="D27" s="29"/>
      <c r="E27" s="29" t="s">
        <v>19</v>
      </c>
      <c r="F27" s="29"/>
      <c r="G27" s="29"/>
      <c r="H27" s="29"/>
      <c r="I27" s="29"/>
      <c r="J27" s="29"/>
      <c r="K27" s="7" t="s">
        <v>20</v>
      </c>
      <c r="L27" s="8" t="s">
        <v>21</v>
      </c>
      <c r="M27" s="30" t="s">
        <v>22</v>
      </c>
      <c r="N27" s="30"/>
      <c r="O27" s="30"/>
      <c r="P27" s="30"/>
      <c r="Q27" s="30" t="s">
        <v>53</v>
      </c>
      <c r="R27" s="30"/>
      <c r="S27" s="30"/>
      <c r="T27" s="8" t="s">
        <v>24</v>
      </c>
    </row>
    <row r="28" spans="1:20" ht="18.75" customHeight="1">
      <c r="A28" s="31" t="s">
        <v>25</v>
      </c>
      <c r="B28" s="31"/>
      <c r="C28" s="37">
        <v>90776</v>
      </c>
      <c r="D28" s="37"/>
      <c r="E28" s="32" t="s">
        <v>54</v>
      </c>
      <c r="F28" s="32"/>
      <c r="G28" s="32"/>
      <c r="H28" s="32"/>
      <c r="I28" s="32"/>
      <c r="J28" s="32"/>
      <c r="K28" s="9" t="s">
        <v>55</v>
      </c>
      <c r="L28" s="15">
        <v>176</v>
      </c>
      <c r="M28" s="38">
        <v>43.58</v>
      </c>
      <c r="N28" s="38"/>
      <c r="O28" s="38"/>
      <c r="P28" s="38"/>
      <c r="Q28" s="33">
        <f>TRUNC(M28*1.3148,2)</f>
        <v>57.29</v>
      </c>
      <c r="R28" s="33"/>
      <c r="S28" s="33"/>
      <c r="T28" s="11">
        <f>TRUNC(L28*Q28,2)</f>
        <v>10083.04</v>
      </c>
    </row>
    <row r="29" spans="1:20" ht="18.75" customHeight="1">
      <c r="A29" s="31" t="s">
        <v>25</v>
      </c>
      <c r="B29" s="31"/>
      <c r="C29" s="37">
        <v>90777</v>
      </c>
      <c r="D29" s="37"/>
      <c r="E29" s="32" t="s">
        <v>56</v>
      </c>
      <c r="F29" s="32"/>
      <c r="G29" s="32"/>
      <c r="H29" s="32"/>
      <c r="I29" s="32"/>
      <c r="J29" s="32"/>
      <c r="K29" s="9" t="s">
        <v>55</v>
      </c>
      <c r="L29" s="12">
        <v>44</v>
      </c>
      <c r="M29" s="38">
        <v>96.41</v>
      </c>
      <c r="N29" s="38"/>
      <c r="O29" s="38"/>
      <c r="P29" s="38"/>
      <c r="Q29" s="33">
        <f>TRUNC(M29*1.3148,2)</f>
        <v>126.75</v>
      </c>
      <c r="R29" s="33"/>
      <c r="S29" s="33"/>
      <c r="T29" s="11">
        <f>TRUNC(L29*Q29,2)</f>
        <v>5577</v>
      </c>
    </row>
    <row r="30" spans="1:20" ht="12" customHeight="1">
      <c r="A30" s="36" t="s">
        <v>51</v>
      </c>
      <c r="B30" s="36"/>
      <c r="C30" s="36"/>
      <c r="D30" s="36"/>
      <c r="E30" s="36"/>
      <c r="F30" s="36"/>
      <c r="G30" s="36"/>
      <c r="H30" s="36"/>
      <c r="I30" s="36"/>
      <c r="J30" s="36"/>
      <c r="K30" s="36"/>
      <c r="L30" s="36"/>
      <c r="M30" s="36"/>
      <c r="N30" s="36"/>
      <c r="O30" s="36"/>
      <c r="P30" s="36"/>
      <c r="Q30" s="36"/>
      <c r="R30" s="36"/>
      <c r="S30" s="36"/>
      <c r="T30" s="14">
        <f>SUM(T28:T29)</f>
        <v>15660.04</v>
      </c>
    </row>
    <row r="31" spans="1:20" ht="10.5" customHeight="1">
      <c r="A31" s="19"/>
      <c r="B31" s="19"/>
      <c r="C31" s="19"/>
      <c r="D31" s="19"/>
      <c r="E31" s="19"/>
      <c r="F31" s="19"/>
      <c r="G31" s="19"/>
      <c r="H31" s="19"/>
      <c r="I31" s="19"/>
      <c r="J31" s="19"/>
      <c r="K31" s="19"/>
      <c r="L31" s="19"/>
      <c r="M31" s="19"/>
      <c r="N31" s="19"/>
      <c r="O31" s="19"/>
      <c r="P31" s="19"/>
      <c r="Q31" s="19"/>
      <c r="R31" s="19"/>
      <c r="S31" s="19"/>
      <c r="T31" s="19"/>
    </row>
    <row r="32" spans="1:20" ht="12" customHeight="1">
      <c r="A32" s="27" t="s">
        <v>57</v>
      </c>
      <c r="B32" s="27"/>
      <c r="C32" s="27"/>
      <c r="D32" s="27"/>
      <c r="E32" s="27"/>
      <c r="F32" s="27"/>
      <c r="G32" s="27"/>
      <c r="H32" s="27"/>
      <c r="I32" s="27"/>
      <c r="J32" s="27"/>
      <c r="K32" s="27"/>
      <c r="L32" s="27"/>
      <c r="M32" s="27"/>
      <c r="N32" s="27"/>
      <c r="O32" s="27"/>
      <c r="P32" s="27"/>
      <c r="Q32" s="27"/>
      <c r="R32" s="27"/>
      <c r="S32" s="27"/>
      <c r="T32" s="27"/>
    </row>
    <row r="33" spans="1:20" ht="18.75" customHeight="1">
      <c r="A33" s="28" t="s">
        <v>17</v>
      </c>
      <c r="B33" s="28"/>
      <c r="C33" s="29" t="s">
        <v>18</v>
      </c>
      <c r="D33" s="29"/>
      <c r="E33" s="29" t="s">
        <v>19</v>
      </c>
      <c r="F33" s="29"/>
      <c r="G33" s="29"/>
      <c r="H33" s="29"/>
      <c r="I33" s="29"/>
      <c r="J33" s="29"/>
      <c r="K33" s="7" t="s">
        <v>20</v>
      </c>
      <c r="L33" s="8" t="s">
        <v>21</v>
      </c>
      <c r="M33" s="30" t="s">
        <v>22</v>
      </c>
      <c r="N33" s="30"/>
      <c r="O33" s="30"/>
      <c r="P33" s="30"/>
      <c r="Q33" s="30" t="s">
        <v>53</v>
      </c>
      <c r="R33" s="30"/>
      <c r="S33" s="30"/>
      <c r="T33" s="8" t="s">
        <v>24</v>
      </c>
    </row>
    <row r="34" spans="1:20" ht="18.75" customHeight="1">
      <c r="A34" s="31" t="s">
        <v>25</v>
      </c>
      <c r="B34" s="31"/>
      <c r="C34" s="32" t="s">
        <v>58</v>
      </c>
      <c r="D34" s="32"/>
      <c r="E34" s="32" t="s">
        <v>59</v>
      </c>
      <c r="F34" s="32"/>
      <c r="G34" s="32"/>
      <c r="H34" s="32"/>
      <c r="I34" s="32"/>
      <c r="J34" s="32"/>
      <c r="K34" s="9" t="s">
        <v>39</v>
      </c>
      <c r="L34" s="15">
        <v>149.27</v>
      </c>
      <c r="M34" s="38">
        <v>34.55</v>
      </c>
      <c r="N34" s="38"/>
      <c r="O34" s="38"/>
      <c r="P34" s="38"/>
      <c r="Q34" s="33">
        <f>TRUNC(M34*1.3148,2)</f>
        <v>45.42</v>
      </c>
      <c r="R34" s="33"/>
      <c r="S34" s="33"/>
      <c r="T34" s="11">
        <f>TRUNC(L34*Q34,2)</f>
        <v>6779.84</v>
      </c>
    </row>
    <row r="35" spans="1:20" ht="38.25" customHeight="1">
      <c r="A35" s="31" t="s">
        <v>25</v>
      </c>
      <c r="B35" s="31"/>
      <c r="C35" s="32" t="s">
        <v>60</v>
      </c>
      <c r="D35" s="32"/>
      <c r="E35" s="32" t="s">
        <v>61</v>
      </c>
      <c r="F35" s="32"/>
      <c r="G35" s="32"/>
      <c r="H35" s="32"/>
      <c r="I35" s="32"/>
      <c r="J35" s="32"/>
      <c r="K35" s="9" t="s">
        <v>62</v>
      </c>
      <c r="L35" s="13">
        <v>5.19</v>
      </c>
      <c r="M35" s="34">
        <v>226.76</v>
      </c>
      <c r="N35" s="34"/>
      <c r="O35" s="34"/>
      <c r="P35" s="34"/>
      <c r="Q35" s="33">
        <f>TRUNC(M35*1.3148,2)</f>
        <v>298.14</v>
      </c>
      <c r="R35" s="33"/>
      <c r="S35" s="33"/>
      <c r="T35" s="11">
        <f>TRUNC(L35*Q35,2)</f>
        <v>1547.34</v>
      </c>
    </row>
    <row r="36" spans="1:20" ht="18.75" customHeight="1">
      <c r="A36" s="31" t="s">
        <v>25</v>
      </c>
      <c r="B36" s="31"/>
      <c r="C36" s="32" t="s">
        <v>63</v>
      </c>
      <c r="D36" s="32"/>
      <c r="E36" s="32" t="s">
        <v>64</v>
      </c>
      <c r="F36" s="32"/>
      <c r="G36" s="32"/>
      <c r="H36" s="32"/>
      <c r="I36" s="32"/>
      <c r="J36" s="32"/>
      <c r="K36" s="9" t="s">
        <v>55</v>
      </c>
      <c r="L36" s="13">
        <v>6</v>
      </c>
      <c r="M36" s="34">
        <v>93.99</v>
      </c>
      <c r="N36" s="34"/>
      <c r="O36" s="34"/>
      <c r="P36" s="34"/>
      <c r="Q36" s="33">
        <f>TRUNC(M36*1.3148,2)</f>
        <v>123.57</v>
      </c>
      <c r="R36" s="33"/>
      <c r="S36" s="33"/>
      <c r="T36" s="11">
        <f>TRUNC(L36*Q36,2)</f>
        <v>741.42</v>
      </c>
    </row>
    <row r="37" spans="1:20" ht="28.5" customHeight="1">
      <c r="A37" s="31" t="s">
        <v>25</v>
      </c>
      <c r="B37" s="31"/>
      <c r="C37" s="32" t="s">
        <v>65</v>
      </c>
      <c r="D37" s="32"/>
      <c r="E37" s="32" t="s">
        <v>66</v>
      </c>
      <c r="F37" s="32"/>
      <c r="G37" s="32"/>
      <c r="H37" s="32"/>
      <c r="I37" s="32"/>
      <c r="J37" s="32"/>
      <c r="K37" s="9" t="s">
        <v>62</v>
      </c>
      <c r="L37" s="13">
        <v>5.19</v>
      </c>
      <c r="M37" s="33">
        <v>2.97</v>
      </c>
      <c r="N37" s="33"/>
      <c r="O37" s="33"/>
      <c r="P37" s="33"/>
      <c r="Q37" s="33">
        <f>TRUNC(M37*1.3148,2)</f>
        <v>3.9</v>
      </c>
      <c r="R37" s="33"/>
      <c r="S37" s="33"/>
      <c r="T37" s="11">
        <f>TRUNC(L37*Q37,2)</f>
        <v>20.24</v>
      </c>
    </row>
    <row r="38" spans="1:20" ht="48" customHeight="1">
      <c r="A38" s="31" t="s">
        <v>25</v>
      </c>
      <c r="B38" s="31"/>
      <c r="C38" s="32" t="s">
        <v>67</v>
      </c>
      <c r="D38" s="32"/>
      <c r="E38" s="32" t="s">
        <v>68</v>
      </c>
      <c r="F38" s="32"/>
      <c r="G38" s="32"/>
      <c r="H38" s="32"/>
      <c r="I38" s="32"/>
      <c r="J38" s="32"/>
      <c r="K38" s="9" t="s">
        <v>69</v>
      </c>
      <c r="L38" s="12">
        <v>50.57</v>
      </c>
      <c r="M38" s="33">
        <v>2.02</v>
      </c>
      <c r="N38" s="33"/>
      <c r="O38" s="33"/>
      <c r="P38" s="33"/>
      <c r="Q38" s="33">
        <f>TRUNC(M38*1.3148,2)</f>
        <v>2.65</v>
      </c>
      <c r="R38" s="33"/>
      <c r="S38" s="33"/>
      <c r="T38" s="11">
        <f>TRUNC(L38*Q38,2)</f>
        <v>134.01</v>
      </c>
    </row>
    <row r="39" spans="1:20" ht="12" customHeight="1">
      <c r="A39" s="36" t="s">
        <v>51</v>
      </c>
      <c r="B39" s="36"/>
      <c r="C39" s="36"/>
      <c r="D39" s="36"/>
      <c r="E39" s="36"/>
      <c r="F39" s="36"/>
      <c r="G39" s="36"/>
      <c r="H39" s="36"/>
      <c r="I39" s="36"/>
      <c r="J39" s="36"/>
      <c r="K39" s="36"/>
      <c r="L39" s="36"/>
      <c r="M39" s="36"/>
      <c r="N39" s="36"/>
      <c r="O39" s="36"/>
      <c r="P39" s="36"/>
      <c r="Q39" s="36"/>
      <c r="R39" s="36"/>
      <c r="S39" s="36"/>
      <c r="T39" s="16">
        <f>SUM(T34:T38)</f>
        <v>9222.85</v>
      </c>
    </row>
    <row r="40" spans="1:20" ht="10.5" customHeight="1">
      <c r="A40" s="19"/>
      <c r="B40" s="19"/>
      <c r="C40" s="19"/>
      <c r="D40" s="19"/>
      <c r="E40" s="19"/>
      <c r="F40" s="19"/>
      <c r="G40" s="19"/>
      <c r="H40" s="19"/>
      <c r="I40" s="19"/>
      <c r="J40" s="19"/>
      <c r="K40" s="19"/>
      <c r="L40" s="19"/>
      <c r="M40" s="19"/>
      <c r="N40" s="19"/>
      <c r="O40" s="19"/>
      <c r="P40" s="19"/>
      <c r="Q40" s="19"/>
      <c r="R40" s="19"/>
      <c r="S40" s="19"/>
      <c r="T40" s="19"/>
    </row>
    <row r="41" spans="1:20" ht="12" customHeight="1">
      <c r="A41" s="27" t="s">
        <v>70</v>
      </c>
      <c r="B41" s="27"/>
      <c r="C41" s="27"/>
      <c r="D41" s="27"/>
      <c r="E41" s="27"/>
      <c r="F41" s="27"/>
      <c r="G41" s="27"/>
      <c r="H41" s="27"/>
      <c r="I41" s="27"/>
      <c r="J41" s="27"/>
      <c r="K41" s="27"/>
      <c r="L41" s="27"/>
      <c r="M41" s="27"/>
      <c r="N41" s="27"/>
      <c r="O41" s="27"/>
      <c r="P41" s="27"/>
      <c r="Q41" s="27"/>
      <c r="R41" s="27"/>
      <c r="S41" s="27"/>
      <c r="T41" s="27"/>
    </row>
    <row r="42" spans="1:20" ht="18.75" customHeight="1">
      <c r="A42" s="28" t="s">
        <v>17</v>
      </c>
      <c r="B42" s="28"/>
      <c r="C42" s="29" t="s">
        <v>18</v>
      </c>
      <c r="D42" s="29"/>
      <c r="E42" s="29" t="s">
        <v>19</v>
      </c>
      <c r="F42" s="29"/>
      <c r="G42" s="29"/>
      <c r="H42" s="29"/>
      <c r="I42" s="29"/>
      <c r="J42" s="29"/>
      <c r="K42" s="7" t="s">
        <v>20</v>
      </c>
      <c r="L42" s="8" t="s">
        <v>21</v>
      </c>
      <c r="M42" s="30" t="s">
        <v>22</v>
      </c>
      <c r="N42" s="30"/>
      <c r="O42" s="30"/>
      <c r="P42" s="30"/>
      <c r="Q42" s="30" t="s">
        <v>53</v>
      </c>
      <c r="R42" s="30"/>
      <c r="S42" s="30"/>
      <c r="T42" s="8" t="s">
        <v>24</v>
      </c>
    </row>
    <row r="43" spans="1:20" ht="28.5" customHeight="1">
      <c r="A43" s="31" t="s">
        <v>25</v>
      </c>
      <c r="B43" s="31"/>
      <c r="C43" s="32" t="s">
        <v>71</v>
      </c>
      <c r="D43" s="32"/>
      <c r="E43" s="32" t="s">
        <v>72</v>
      </c>
      <c r="F43" s="32"/>
      <c r="G43" s="32"/>
      <c r="H43" s="32"/>
      <c r="I43" s="32"/>
      <c r="J43" s="32"/>
      <c r="K43" s="9" t="s">
        <v>62</v>
      </c>
      <c r="L43" s="12">
        <v>29.85</v>
      </c>
      <c r="M43" s="38">
        <v>20.84</v>
      </c>
      <c r="N43" s="38"/>
      <c r="O43" s="38"/>
      <c r="P43" s="38"/>
      <c r="Q43" s="33">
        <f aca="true" t="shared" si="2" ref="Q43:Q51">TRUNC(M43*1.3148,2)</f>
        <v>27.4</v>
      </c>
      <c r="R43" s="33"/>
      <c r="S43" s="33"/>
      <c r="T43" s="11">
        <f aca="true" t="shared" si="3" ref="T43:T51">TRUNC(L43*Q43,2)</f>
        <v>817.89</v>
      </c>
    </row>
    <row r="44" spans="1:20" ht="38.25" customHeight="1">
      <c r="A44" s="31" t="s">
        <v>25</v>
      </c>
      <c r="B44" s="31"/>
      <c r="C44" s="37">
        <v>97084</v>
      </c>
      <c r="D44" s="37"/>
      <c r="E44" s="32" t="s">
        <v>73</v>
      </c>
      <c r="F44" s="32"/>
      <c r="G44" s="32"/>
      <c r="H44" s="32"/>
      <c r="I44" s="32"/>
      <c r="J44" s="32"/>
      <c r="K44" s="9" t="s">
        <v>39</v>
      </c>
      <c r="L44" s="15">
        <v>149.27</v>
      </c>
      <c r="M44" s="33">
        <v>0.59</v>
      </c>
      <c r="N44" s="33"/>
      <c r="O44" s="33"/>
      <c r="P44" s="33"/>
      <c r="Q44" s="33">
        <f t="shared" si="2"/>
        <v>0.77</v>
      </c>
      <c r="R44" s="33"/>
      <c r="S44" s="33"/>
      <c r="T44" s="11">
        <f t="shared" si="3"/>
        <v>114.93</v>
      </c>
    </row>
    <row r="45" spans="1:20" ht="28.5" customHeight="1">
      <c r="A45" s="31" t="s">
        <v>25</v>
      </c>
      <c r="B45" s="31"/>
      <c r="C45" s="37">
        <v>96622</v>
      </c>
      <c r="D45" s="37"/>
      <c r="E45" s="32" t="s">
        <v>74</v>
      </c>
      <c r="F45" s="32"/>
      <c r="G45" s="32"/>
      <c r="H45" s="32"/>
      <c r="I45" s="32"/>
      <c r="J45" s="32"/>
      <c r="K45" s="9" t="s">
        <v>62</v>
      </c>
      <c r="L45" s="13">
        <v>7.46</v>
      </c>
      <c r="M45" s="34">
        <v>235.39</v>
      </c>
      <c r="N45" s="34"/>
      <c r="O45" s="34"/>
      <c r="P45" s="34"/>
      <c r="Q45" s="33">
        <f t="shared" si="2"/>
        <v>309.49</v>
      </c>
      <c r="R45" s="33"/>
      <c r="S45" s="33"/>
      <c r="T45" s="11">
        <f t="shared" si="3"/>
        <v>2308.79</v>
      </c>
    </row>
    <row r="46" spans="1:20" ht="38.25" customHeight="1">
      <c r="A46" s="31" t="s">
        <v>25</v>
      </c>
      <c r="B46" s="31"/>
      <c r="C46" s="32" t="s">
        <v>75</v>
      </c>
      <c r="D46" s="32"/>
      <c r="E46" s="32" t="s">
        <v>76</v>
      </c>
      <c r="F46" s="32"/>
      <c r="G46" s="32"/>
      <c r="H46" s="32"/>
      <c r="I46" s="32"/>
      <c r="J46" s="32"/>
      <c r="K46" s="9" t="s">
        <v>39</v>
      </c>
      <c r="L46" s="12">
        <v>70.86</v>
      </c>
      <c r="M46" s="38">
        <v>95.72</v>
      </c>
      <c r="N46" s="38"/>
      <c r="O46" s="38"/>
      <c r="P46" s="38"/>
      <c r="Q46" s="33">
        <f t="shared" si="2"/>
        <v>125.85</v>
      </c>
      <c r="R46" s="33"/>
      <c r="S46" s="33"/>
      <c r="T46" s="11">
        <f t="shared" si="3"/>
        <v>8917.73</v>
      </c>
    </row>
    <row r="47" spans="1:20" ht="38.25" customHeight="1">
      <c r="A47" s="31" t="s">
        <v>25</v>
      </c>
      <c r="B47" s="31"/>
      <c r="C47" s="32" t="s">
        <v>77</v>
      </c>
      <c r="D47" s="32"/>
      <c r="E47" s="32" t="s">
        <v>78</v>
      </c>
      <c r="F47" s="32"/>
      <c r="G47" s="32"/>
      <c r="H47" s="32"/>
      <c r="I47" s="32"/>
      <c r="J47" s="32"/>
      <c r="K47" s="9" t="s">
        <v>39</v>
      </c>
      <c r="L47" s="12">
        <v>78.41</v>
      </c>
      <c r="M47" s="38">
        <v>79.68</v>
      </c>
      <c r="N47" s="38"/>
      <c r="O47" s="38"/>
      <c r="P47" s="38"/>
      <c r="Q47" s="33">
        <f t="shared" si="2"/>
        <v>104.76</v>
      </c>
      <c r="R47" s="33"/>
      <c r="S47" s="33"/>
      <c r="T47" s="11">
        <f t="shared" si="3"/>
        <v>8214.23</v>
      </c>
    </row>
    <row r="48" spans="1:20" ht="48" customHeight="1">
      <c r="A48" s="31" t="s">
        <v>25</v>
      </c>
      <c r="B48" s="31"/>
      <c r="C48" s="37">
        <v>87620</v>
      </c>
      <c r="D48" s="37"/>
      <c r="E48" s="32" t="s">
        <v>79</v>
      </c>
      <c r="F48" s="32"/>
      <c r="G48" s="32"/>
      <c r="H48" s="32"/>
      <c r="I48" s="32"/>
      <c r="J48" s="32"/>
      <c r="K48" s="9" t="s">
        <v>39</v>
      </c>
      <c r="L48" s="12">
        <v>78.41</v>
      </c>
      <c r="M48" s="38">
        <v>29.66</v>
      </c>
      <c r="N48" s="38"/>
      <c r="O48" s="38"/>
      <c r="P48" s="38"/>
      <c r="Q48" s="33">
        <f t="shared" si="2"/>
        <v>38.99</v>
      </c>
      <c r="R48" s="33"/>
      <c r="S48" s="33"/>
      <c r="T48" s="11">
        <f t="shared" si="3"/>
        <v>3057.2</v>
      </c>
    </row>
    <row r="49" spans="1:20" ht="38.25" customHeight="1">
      <c r="A49" s="31" t="s">
        <v>25</v>
      </c>
      <c r="B49" s="31"/>
      <c r="C49" s="37">
        <v>87263</v>
      </c>
      <c r="D49" s="37"/>
      <c r="E49" s="32" t="s">
        <v>80</v>
      </c>
      <c r="F49" s="32"/>
      <c r="G49" s="32"/>
      <c r="H49" s="32"/>
      <c r="I49" s="32"/>
      <c r="J49" s="32"/>
      <c r="K49" s="9" t="s">
        <v>39</v>
      </c>
      <c r="L49" s="12">
        <v>78.41</v>
      </c>
      <c r="M49" s="34">
        <v>142.02</v>
      </c>
      <c r="N49" s="34"/>
      <c r="O49" s="34"/>
      <c r="P49" s="34"/>
      <c r="Q49" s="33">
        <f t="shared" si="2"/>
        <v>186.72</v>
      </c>
      <c r="R49" s="33"/>
      <c r="S49" s="33"/>
      <c r="T49" s="11">
        <f t="shared" si="3"/>
        <v>14640.71</v>
      </c>
    </row>
    <row r="50" spans="1:20" ht="38.25" customHeight="1">
      <c r="A50" s="31" t="s">
        <v>25</v>
      </c>
      <c r="B50" s="31"/>
      <c r="C50" s="32" t="s">
        <v>81</v>
      </c>
      <c r="D50" s="32"/>
      <c r="E50" s="32" t="s">
        <v>82</v>
      </c>
      <c r="F50" s="32"/>
      <c r="G50" s="32"/>
      <c r="H50" s="32"/>
      <c r="I50" s="32"/>
      <c r="J50" s="32"/>
      <c r="K50" s="9" t="s">
        <v>39</v>
      </c>
      <c r="L50" s="12">
        <v>70.86</v>
      </c>
      <c r="M50" s="38">
        <v>12.21</v>
      </c>
      <c r="N50" s="38"/>
      <c r="O50" s="38"/>
      <c r="P50" s="38"/>
      <c r="Q50" s="33">
        <f t="shared" si="2"/>
        <v>16.05</v>
      </c>
      <c r="R50" s="33"/>
      <c r="S50" s="33"/>
      <c r="T50" s="11">
        <f t="shared" si="3"/>
        <v>1137.3</v>
      </c>
    </row>
    <row r="51" spans="1:20" ht="48" customHeight="1">
      <c r="A51" s="31" t="s">
        <v>25</v>
      </c>
      <c r="B51" s="31"/>
      <c r="C51" s="32" t="s">
        <v>83</v>
      </c>
      <c r="D51" s="32"/>
      <c r="E51" s="32" t="s">
        <v>84</v>
      </c>
      <c r="F51" s="32"/>
      <c r="G51" s="32"/>
      <c r="H51" s="32"/>
      <c r="I51" s="32"/>
      <c r="J51" s="32"/>
      <c r="K51" s="9" t="s">
        <v>31</v>
      </c>
      <c r="L51" s="12">
        <v>35</v>
      </c>
      <c r="M51" s="38">
        <v>74.01</v>
      </c>
      <c r="N51" s="38"/>
      <c r="O51" s="38"/>
      <c r="P51" s="38"/>
      <c r="Q51" s="33">
        <f t="shared" si="2"/>
        <v>97.3</v>
      </c>
      <c r="R51" s="33"/>
      <c r="S51" s="33"/>
      <c r="T51" s="11">
        <f t="shared" si="3"/>
        <v>3405.5</v>
      </c>
    </row>
    <row r="52" spans="1:20" ht="12" customHeight="1">
      <c r="A52" s="36" t="s">
        <v>51</v>
      </c>
      <c r="B52" s="36"/>
      <c r="C52" s="36"/>
      <c r="D52" s="36"/>
      <c r="E52" s="36"/>
      <c r="F52" s="36"/>
      <c r="G52" s="36"/>
      <c r="H52" s="36"/>
      <c r="I52" s="36"/>
      <c r="J52" s="36"/>
      <c r="K52" s="36"/>
      <c r="L52" s="36"/>
      <c r="M52" s="36"/>
      <c r="N52" s="36"/>
      <c r="O52" s="36"/>
      <c r="P52" s="36"/>
      <c r="Q52" s="36"/>
      <c r="R52" s="36"/>
      <c r="S52" s="36"/>
      <c r="T52" s="14">
        <f>SUM(T43:T51)</f>
        <v>42614.28</v>
      </c>
    </row>
    <row r="53" spans="1:20" ht="10.5" customHeight="1">
      <c r="A53" s="19"/>
      <c r="B53" s="19"/>
      <c r="C53" s="19"/>
      <c r="D53" s="19"/>
      <c r="E53" s="19"/>
      <c r="F53" s="19"/>
      <c r="G53" s="19"/>
      <c r="H53" s="19"/>
      <c r="I53" s="19"/>
      <c r="J53" s="19"/>
      <c r="K53" s="19"/>
      <c r="L53" s="19"/>
      <c r="M53" s="19"/>
      <c r="N53" s="19"/>
      <c r="O53" s="19"/>
      <c r="P53" s="19"/>
      <c r="Q53" s="19"/>
      <c r="R53" s="19"/>
      <c r="S53" s="19"/>
      <c r="T53" s="19"/>
    </row>
    <row r="54" spans="1:20" ht="12" customHeight="1">
      <c r="A54" s="27" t="s">
        <v>85</v>
      </c>
      <c r="B54" s="27"/>
      <c r="C54" s="27"/>
      <c r="D54" s="27"/>
      <c r="E54" s="27"/>
      <c r="F54" s="27"/>
      <c r="G54" s="27"/>
      <c r="H54" s="27"/>
      <c r="I54" s="27"/>
      <c r="J54" s="27"/>
      <c r="K54" s="27"/>
      <c r="L54" s="27"/>
      <c r="M54" s="27"/>
      <c r="N54" s="27"/>
      <c r="O54" s="27"/>
      <c r="P54" s="27"/>
      <c r="Q54" s="27"/>
      <c r="R54" s="27"/>
      <c r="S54" s="27"/>
      <c r="T54" s="27"/>
    </row>
    <row r="55" spans="1:20" ht="18.75" customHeight="1">
      <c r="A55" s="28" t="s">
        <v>17</v>
      </c>
      <c r="B55" s="28"/>
      <c r="C55" s="29" t="s">
        <v>18</v>
      </c>
      <c r="D55" s="29"/>
      <c r="E55" s="29" t="s">
        <v>19</v>
      </c>
      <c r="F55" s="29"/>
      <c r="G55" s="29"/>
      <c r="H55" s="29"/>
      <c r="I55" s="29"/>
      <c r="J55" s="29"/>
      <c r="K55" s="7" t="s">
        <v>20</v>
      </c>
      <c r="L55" s="8" t="s">
        <v>21</v>
      </c>
      <c r="M55" s="30" t="s">
        <v>22</v>
      </c>
      <c r="N55" s="30"/>
      <c r="O55" s="30"/>
      <c r="P55" s="30"/>
      <c r="Q55" s="30" t="s">
        <v>53</v>
      </c>
      <c r="R55" s="30"/>
      <c r="S55" s="30"/>
      <c r="T55" s="8" t="s">
        <v>24</v>
      </c>
    </row>
    <row r="56" spans="1:20" ht="38.25" customHeight="1">
      <c r="A56" s="31" t="s">
        <v>25</v>
      </c>
      <c r="B56" s="31"/>
      <c r="C56" s="39">
        <v>103328</v>
      </c>
      <c r="D56" s="39"/>
      <c r="E56" s="32" t="s">
        <v>86</v>
      </c>
      <c r="F56" s="32"/>
      <c r="G56" s="32"/>
      <c r="H56" s="32"/>
      <c r="I56" s="32"/>
      <c r="J56" s="32"/>
      <c r="K56" s="9" t="s">
        <v>39</v>
      </c>
      <c r="L56" s="12">
        <v>51.61</v>
      </c>
      <c r="M56" s="38">
        <v>81.85</v>
      </c>
      <c r="N56" s="38"/>
      <c r="O56" s="38"/>
      <c r="P56" s="38"/>
      <c r="Q56" s="33">
        <f aca="true" t="shared" si="4" ref="Q56:Q61">TRUNC(M56*1.3148,2)</f>
        <v>107.61</v>
      </c>
      <c r="R56" s="33"/>
      <c r="S56" s="33"/>
      <c r="T56" s="11">
        <f aca="true" t="shared" si="5" ref="T56:T61">TRUNC(L56*Q56,2)</f>
        <v>5553.75</v>
      </c>
    </row>
    <row r="57" spans="1:20" ht="38.25" customHeight="1">
      <c r="A57" s="31" t="s">
        <v>25</v>
      </c>
      <c r="B57" s="31"/>
      <c r="C57" s="37">
        <v>87893</v>
      </c>
      <c r="D57" s="37"/>
      <c r="E57" s="32" t="s">
        <v>87</v>
      </c>
      <c r="F57" s="32"/>
      <c r="G57" s="32"/>
      <c r="H57" s="32"/>
      <c r="I57" s="32"/>
      <c r="J57" s="32"/>
      <c r="K57" s="9" t="s">
        <v>39</v>
      </c>
      <c r="L57" s="15">
        <v>111.96</v>
      </c>
      <c r="M57" s="33">
        <v>6.56</v>
      </c>
      <c r="N57" s="33"/>
      <c r="O57" s="33"/>
      <c r="P57" s="33"/>
      <c r="Q57" s="33">
        <f t="shared" si="4"/>
        <v>8.62</v>
      </c>
      <c r="R57" s="33"/>
      <c r="S57" s="33"/>
      <c r="T57" s="11">
        <f t="shared" si="5"/>
        <v>965.09</v>
      </c>
    </row>
    <row r="58" spans="1:20" ht="48" customHeight="1">
      <c r="A58" s="31" t="s">
        <v>25</v>
      </c>
      <c r="B58" s="31"/>
      <c r="C58" s="37">
        <v>87529</v>
      </c>
      <c r="D58" s="37"/>
      <c r="E58" s="32" t="s">
        <v>88</v>
      </c>
      <c r="F58" s="32"/>
      <c r="G58" s="32"/>
      <c r="H58" s="32"/>
      <c r="I58" s="32"/>
      <c r="J58" s="32"/>
      <c r="K58" s="9" t="s">
        <v>39</v>
      </c>
      <c r="L58" s="15">
        <v>111.96</v>
      </c>
      <c r="M58" s="38">
        <v>35.84</v>
      </c>
      <c r="N58" s="38"/>
      <c r="O58" s="38"/>
      <c r="P58" s="38"/>
      <c r="Q58" s="33">
        <f t="shared" si="4"/>
        <v>47.12</v>
      </c>
      <c r="R58" s="33"/>
      <c r="S58" s="33"/>
      <c r="T58" s="11">
        <f t="shared" si="5"/>
        <v>5275.55</v>
      </c>
    </row>
    <row r="59" spans="1:20" ht="18.75" customHeight="1">
      <c r="A59" s="31" t="s">
        <v>25</v>
      </c>
      <c r="B59" s="31"/>
      <c r="C59" s="37">
        <v>88485</v>
      </c>
      <c r="D59" s="37"/>
      <c r="E59" s="32" t="s">
        <v>89</v>
      </c>
      <c r="F59" s="32"/>
      <c r="G59" s="32"/>
      <c r="H59" s="32"/>
      <c r="I59" s="32"/>
      <c r="J59" s="32"/>
      <c r="K59" s="9" t="s">
        <v>39</v>
      </c>
      <c r="L59" s="12">
        <v>60.35</v>
      </c>
      <c r="M59" s="33">
        <v>3.96</v>
      </c>
      <c r="N59" s="33"/>
      <c r="O59" s="33"/>
      <c r="P59" s="33"/>
      <c r="Q59" s="33">
        <f t="shared" si="4"/>
        <v>5.2</v>
      </c>
      <c r="R59" s="33"/>
      <c r="S59" s="33"/>
      <c r="T59" s="11">
        <f t="shared" si="5"/>
        <v>313.82</v>
      </c>
    </row>
    <row r="60" spans="1:20" ht="18.75" customHeight="1">
      <c r="A60" s="31" t="s">
        <v>25</v>
      </c>
      <c r="B60" s="31"/>
      <c r="C60" s="37">
        <v>95305</v>
      </c>
      <c r="D60" s="37"/>
      <c r="E60" s="32" t="s">
        <v>90</v>
      </c>
      <c r="F60" s="32"/>
      <c r="G60" s="32"/>
      <c r="H60" s="32"/>
      <c r="I60" s="32"/>
      <c r="J60" s="32"/>
      <c r="K60" s="9" t="s">
        <v>39</v>
      </c>
      <c r="L60" s="12">
        <v>60.35</v>
      </c>
      <c r="M60" s="38">
        <v>11.94</v>
      </c>
      <c r="N60" s="38"/>
      <c r="O60" s="38"/>
      <c r="P60" s="38"/>
      <c r="Q60" s="33">
        <f t="shared" si="4"/>
        <v>15.69</v>
      </c>
      <c r="R60" s="33"/>
      <c r="S60" s="33"/>
      <c r="T60" s="11">
        <f t="shared" si="5"/>
        <v>946.89</v>
      </c>
    </row>
    <row r="61" spans="1:20" ht="18.75" customHeight="1">
      <c r="A61" s="31" t="s">
        <v>25</v>
      </c>
      <c r="B61" s="31"/>
      <c r="C61" s="37">
        <v>98557</v>
      </c>
      <c r="D61" s="37"/>
      <c r="E61" s="32" t="s">
        <v>91</v>
      </c>
      <c r="F61" s="32"/>
      <c r="G61" s="32"/>
      <c r="H61" s="32"/>
      <c r="I61" s="32"/>
      <c r="J61" s="32"/>
      <c r="K61" s="9" t="s">
        <v>39</v>
      </c>
      <c r="L61" s="12">
        <v>51.61</v>
      </c>
      <c r="M61" s="38">
        <v>39.38</v>
      </c>
      <c r="N61" s="38"/>
      <c r="O61" s="38"/>
      <c r="P61" s="38"/>
      <c r="Q61" s="33">
        <f t="shared" si="4"/>
        <v>51.77</v>
      </c>
      <c r="R61" s="33"/>
      <c r="S61" s="33"/>
      <c r="T61" s="11">
        <f t="shared" si="5"/>
        <v>2671.84</v>
      </c>
    </row>
    <row r="62" spans="1:20" ht="10.5" customHeight="1">
      <c r="A62" s="19"/>
      <c r="B62" s="19"/>
      <c r="C62" s="19"/>
      <c r="D62" s="19"/>
      <c r="E62" s="19"/>
      <c r="F62" s="19"/>
      <c r="G62" s="19"/>
      <c r="H62" s="19"/>
      <c r="I62" s="19"/>
      <c r="J62" s="19"/>
      <c r="K62" s="19"/>
      <c r="L62" s="19"/>
      <c r="M62" s="19"/>
      <c r="N62" s="19"/>
      <c r="O62" s="19"/>
      <c r="P62" s="19"/>
      <c r="Q62" s="19"/>
      <c r="R62" s="19"/>
      <c r="S62" s="19"/>
      <c r="T62" s="19"/>
    </row>
    <row r="63" spans="1:20" ht="12" customHeight="1">
      <c r="A63" s="27" t="s">
        <v>92</v>
      </c>
      <c r="B63" s="27"/>
      <c r="C63" s="27"/>
      <c r="D63" s="27"/>
      <c r="E63" s="27"/>
      <c r="F63" s="27"/>
      <c r="G63" s="27"/>
      <c r="H63" s="27"/>
      <c r="I63" s="27"/>
      <c r="J63" s="27"/>
      <c r="K63" s="27"/>
      <c r="L63" s="27"/>
      <c r="M63" s="27"/>
      <c r="N63" s="27"/>
      <c r="O63" s="27"/>
      <c r="P63" s="27"/>
      <c r="Q63" s="27"/>
      <c r="R63" s="27"/>
      <c r="S63" s="27"/>
      <c r="T63" s="27"/>
    </row>
    <row r="64" spans="1:20" ht="18.75" customHeight="1">
      <c r="A64" s="28" t="s">
        <v>17</v>
      </c>
      <c r="B64" s="28"/>
      <c r="C64" s="29" t="s">
        <v>18</v>
      </c>
      <c r="D64" s="29"/>
      <c r="E64" s="29" t="s">
        <v>19</v>
      </c>
      <c r="F64" s="29"/>
      <c r="G64" s="29"/>
      <c r="H64" s="29"/>
      <c r="I64" s="29"/>
      <c r="J64" s="29"/>
      <c r="K64" s="7" t="s">
        <v>20</v>
      </c>
      <c r="L64" s="8" t="s">
        <v>21</v>
      </c>
      <c r="M64" s="30" t="s">
        <v>22</v>
      </c>
      <c r="N64" s="30"/>
      <c r="O64" s="30"/>
      <c r="P64" s="30"/>
      <c r="Q64" s="30" t="s">
        <v>53</v>
      </c>
      <c r="R64" s="30"/>
      <c r="S64" s="30"/>
      <c r="T64" s="8" t="s">
        <v>24</v>
      </c>
    </row>
    <row r="65" spans="1:20" ht="38.25" customHeight="1">
      <c r="A65" s="31" t="s">
        <v>25</v>
      </c>
      <c r="B65" s="31"/>
      <c r="C65" s="39">
        <v>102481</v>
      </c>
      <c r="D65" s="39"/>
      <c r="E65" s="32" t="s">
        <v>93</v>
      </c>
      <c r="F65" s="32"/>
      <c r="G65" s="32"/>
      <c r="H65" s="32"/>
      <c r="I65" s="32"/>
      <c r="J65" s="32"/>
      <c r="K65" s="9" t="s">
        <v>62</v>
      </c>
      <c r="L65" s="13">
        <v>0.73</v>
      </c>
      <c r="M65" s="34">
        <v>661.68</v>
      </c>
      <c r="N65" s="34"/>
      <c r="O65" s="34"/>
      <c r="P65" s="34"/>
      <c r="Q65" s="33">
        <f>TRUNC(M65*1.3148,2)</f>
        <v>869.97</v>
      </c>
      <c r="R65" s="33"/>
      <c r="S65" s="33"/>
      <c r="T65" s="11">
        <f>TRUNC(L65*Q65,2)</f>
        <v>635.07</v>
      </c>
    </row>
    <row r="66" spans="1:20" ht="28.5" customHeight="1">
      <c r="A66" s="31" t="s">
        <v>25</v>
      </c>
      <c r="B66" s="31"/>
      <c r="C66" s="39">
        <v>103670</v>
      </c>
      <c r="D66" s="39"/>
      <c r="E66" s="32" t="s">
        <v>94</v>
      </c>
      <c r="F66" s="32"/>
      <c r="G66" s="32"/>
      <c r="H66" s="32"/>
      <c r="I66" s="32"/>
      <c r="J66" s="32"/>
      <c r="K66" s="9" t="s">
        <v>62</v>
      </c>
      <c r="L66" s="13">
        <v>0.73</v>
      </c>
      <c r="M66" s="34">
        <v>254.66</v>
      </c>
      <c r="N66" s="34"/>
      <c r="O66" s="34"/>
      <c r="P66" s="34"/>
      <c r="Q66" s="33">
        <f>TRUNC(M66*1.3148,2)</f>
        <v>334.82</v>
      </c>
      <c r="R66" s="33"/>
      <c r="S66" s="33"/>
      <c r="T66" s="11">
        <f>TRUNC(L66*Q66,2)</f>
        <v>244.41</v>
      </c>
    </row>
    <row r="67" spans="1:20" ht="18.75" customHeight="1">
      <c r="A67" s="31" t="s">
        <v>25</v>
      </c>
      <c r="B67" s="31"/>
      <c r="C67" s="32" t="s">
        <v>95</v>
      </c>
      <c r="D67" s="32"/>
      <c r="E67" s="32" t="s">
        <v>96</v>
      </c>
      <c r="F67" s="32"/>
      <c r="G67" s="32"/>
      <c r="H67" s="32"/>
      <c r="I67" s="32"/>
      <c r="J67" s="32"/>
      <c r="K67" s="9" t="s">
        <v>97</v>
      </c>
      <c r="L67" s="12">
        <v>87.3</v>
      </c>
      <c r="M67" s="38">
        <v>11.19</v>
      </c>
      <c r="N67" s="38"/>
      <c r="O67" s="38"/>
      <c r="P67" s="38"/>
      <c r="Q67" s="33">
        <f>TRUNC(M67*1.3148,2)</f>
        <v>14.71</v>
      </c>
      <c r="R67" s="33"/>
      <c r="S67" s="33"/>
      <c r="T67" s="11">
        <f>TRUNC(L67*Q67,2)</f>
        <v>1284.18</v>
      </c>
    </row>
    <row r="68" spans="1:20" ht="38.25" customHeight="1">
      <c r="A68" s="31" t="s">
        <v>25</v>
      </c>
      <c r="B68" s="31"/>
      <c r="C68" s="32" t="s">
        <v>98</v>
      </c>
      <c r="D68" s="32"/>
      <c r="E68" s="32" t="s">
        <v>99</v>
      </c>
      <c r="F68" s="32"/>
      <c r="G68" s="32"/>
      <c r="H68" s="32"/>
      <c r="I68" s="32"/>
      <c r="J68" s="32"/>
      <c r="K68" s="9" t="s">
        <v>39</v>
      </c>
      <c r="L68" s="12">
        <v>34.98</v>
      </c>
      <c r="M68" s="34">
        <v>121.92</v>
      </c>
      <c r="N68" s="34"/>
      <c r="O68" s="34"/>
      <c r="P68" s="34"/>
      <c r="Q68" s="33">
        <f>TRUNC(M68*1.3148,2)</f>
        <v>160.3</v>
      </c>
      <c r="R68" s="33"/>
      <c r="S68" s="33"/>
      <c r="T68" s="11">
        <f>TRUNC(L68*Q68,2)</f>
        <v>5607.29</v>
      </c>
    </row>
    <row r="69" spans="1:20" ht="28.5" customHeight="1">
      <c r="A69" s="31" t="s">
        <v>25</v>
      </c>
      <c r="B69" s="31"/>
      <c r="C69" s="32" t="s">
        <v>100</v>
      </c>
      <c r="D69" s="32"/>
      <c r="E69" s="32" t="s">
        <v>101</v>
      </c>
      <c r="F69" s="32"/>
      <c r="G69" s="32"/>
      <c r="H69" s="32"/>
      <c r="I69" s="32"/>
      <c r="J69" s="32"/>
      <c r="K69" s="9" t="s">
        <v>39</v>
      </c>
      <c r="L69" s="12">
        <v>34.98</v>
      </c>
      <c r="M69" s="38">
        <v>19.52</v>
      </c>
      <c r="N69" s="38"/>
      <c r="O69" s="38"/>
      <c r="P69" s="38"/>
      <c r="Q69" s="33">
        <f>TRUNC(M69*1.3148,2)</f>
        <v>25.66</v>
      </c>
      <c r="R69" s="33"/>
      <c r="S69" s="33"/>
      <c r="T69" s="11">
        <f>TRUNC(L69*Q69,2)</f>
        <v>897.58</v>
      </c>
    </row>
    <row r="70" spans="1:20" ht="12" customHeight="1">
      <c r="A70" s="36" t="s">
        <v>51</v>
      </c>
      <c r="B70" s="36"/>
      <c r="C70" s="36"/>
      <c r="D70" s="36"/>
      <c r="E70" s="36"/>
      <c r="F70" s="36"/>
      <c r="G70" s="36"/>
      <c r="H70" s="36"/>
      <c r="I70" s="36"/>
      <c r="J70" s="36"/>
      <c r="K70" s="36"/>
      <c r="L70" s="36"/>
      <c r="M70" s="36"/>
      <c r="N70" s="36"/>
      <c r="O70" s="36"/>
      <c r="P70" s="36"/>
      <c r="Q70" s="36"/>
      <c r="R70" s="36"/>
      <c r="S70" s="36"/>
      <c r="T70" s="14">
        <f>SUM(T65:T69)+SUM(T56:T61)</f>
        <v>24395.47</v>
      </c>
    </row>
    <row r="71" spans="1:20" ht="10.5" customHeight="1">
      <c r="A71" s="19"/>
      <c r="B71" s="19"/>
      <c r="C71" s="19"/>
      <c r="D71" s="19"/>
      <c r="E71" s="19"/>
      <c r="F71" s="19"/>
      <c r="G71" s="19"/>
      <c r="H71" s="19"/>
      <c r="I71" s="19"/>
      <c r="J71" s="19"/>
      <c r="K71" s="19"/>
      <c r="L71" s="19"/>
      <c r="M71" s="19"/>
      <c r="N71" s="19"/>
      <c r="O71" s="19"/>
      <c r="P71" s="19"/>
      <c r="Q71" s="19"/>
      <c r="R71" s="19"/>
      <c r="S71" s="19"/>
      <c r="T71" s="19"/>
    </row>
    <row r="72" spans="1:20" ht="12" customHeight="1">
      <c r="A72" s="27" t="s">
        <v>102</v>
      </c>
      <c r="B72" s="27"/>
      <c r="C72" s="27"/>
      <c r="D72" s="27"/>
      <c r="E72" s="27"/>
      <c r="F72" s="27"/>
      <c r="G72" s="27"/>
      <c r="H72" s="27"/>
      <c r="I72" s="27"/>
      <c r="J72" s="27"/>
      <c r="K72" s="27"/>
      <c r="L72" s="27"/>
      <c r="M72" s="27"/>
      <c r="N72" s="27"/>
      <c r="O72" s="27"/>
      <c r="P72" s="27"/>
      <c r="Q72" s="27"/>
      <c r="R72" s="27"/>
      <c r="S72" s="27"/>
      <c r="T72" s="27"/>
    </row>
    <row r="73" spans="1:20" ht="18.75" customHeight="1">
      <c r="A73" s="28" t="s">
        <v>17</v>
      </c>
      <c r="B73" s="28"/>
      <c r="C73" s="29" t="s">
        <v>18</v>
      </c>
      <c r="D73" s="29"/>
      <c r="E73" s="29" t="s">
        <v>19</v>
      </c>
      <c r="F73" s="29"/>
      <c r="G73" s="29"/>
      <c r="H73" s="29"/>
      <c r="I73" s="29"/>
      <c r="J73" s="29"/>
      <c r="K73" s="7" t="s">
        <v>20</v>
      </c>
      <c r="L73" s="8" t="s">
        <v>21</v>
      </c>
      <c r="M73" s="30" t="s">
        <v>22</v>
      </c>
      <c r="N73" s="30"/>
      <c r="O73" s="30"/>
      <c r="P73" s="30"/>
      <c r="Q73" s="30" t="s">
        <v>53</v>
      </c>
      <c r="R73" s="30"/>
      <c r="S73" s="30"/>
      <c r="T73" s="8" t="s">
        <v>24</v>
      </c>
    </row>
    <row r="74" spans="1:20" ht="38.25" customHeight="1">
      <c r="A74" s="31" t="s">
        <v>25</v>
      </c>
      <c r="B74" s="31"/>
      <c r="C74" s="39">
        <v>103314</v>
      </c>
      <c r="D74" s="39"/>
      <c r="E74" s="32" t="s">
        <v>103</v>
      </c>
      <c r="F74" s="32"/>
      <c r="G74" s="32"/>
      <c r="H74" s="32"/>
      <c r="I74" s="32"/>
      <c r="J74" s="32"/>
      <c r="K74" s="9" t="s">
        <v>39</v>
      </c>
      <c r="L74" s="12">
        <v>27.36</v>
      </c>
      <c r="M74" s="34">
        <v>359.79</v>
      </c>
      <c r="N74" s="34"/>
      <c r="O74" s="34"/>
      <c r="P74" s="34"/>
      <c r="Q74" s="33">
        <f>TRUNC(M74*1.3148,2)</f>
        <v>473.05</v>
      </c>
      <c r="R74" s="33"/>
      <c r="S74" s="33"/>
      <c r="T74" s="11">
        <f>TRUNC(L74*Q74,2)</f>
        <v>12942.64</v>
      </c>
    </row>
    <row r="75" spans="1:20" ht="18.75" customHeight="1">
      <c r="A75" s="31" t="s">
        <v>25</v>
      </c>
      <c r="B75" s="31"/>
      <c r="C75" s="39">
        <v>102213</v>
      </c>
      <c r="D75" s="39"/>
      <c r="E75" s="32" t="s">
        <v>104</v>
      </c>
      <c r="F75" s="32"/>
      <c r="G75" s="32"/>
      <c r="H75" s="32"/>
      <c r="I75" s="32"/>
      <c r="J75" s="32"/>
      <c r="K75" s="9" t="s">
        <v>39</v>
      </c>
      <c r="L75" s="12">
        <v>27.35</v>
      </c>
      <c r="M75" s="38">
        <v>19.49</v>
      </c>
      <c r="N75" s="38"/>
      <c r="O75" s="38"/>
      <c r="P75" s="38"/>
      <c r="Q75" s="33">
        <f>TRUNC(M75*1.3148,2)</f>
        <v>25.62</v>
      </c>
      <c r="R75" s="33"/>
      <c r="S75" s="33"/>
      <c r="T75" s="11">
        <f>TRUNC(L75*Q75,2)</f>
        <v>700.7</v>
      </c>
    </row>
    <row r="76" spans="1:20" ht="12" customHeight="1">
      <c r="A76" s="36" t="s">
        <v>51</v>
      </c>
      <c r="B76" s="36"/>
      <c r="C76" s="36"/>
      <c r="D76" s="36"/>
      <c r="E76" s="36"/>
      <c r="F76" s="36"/>
      <c r="G76" s="36"/>
      <c r="H76" s="36"/>
      <c r="I76" s="36"/>
      <c r="J76" s="36"/>
      <c r="K76" s="36"/>
      <c r="L76" s="36"/>
      <c r="M76" s="36"/>
      <c r="N76" s="36"/>
      <c r="O76" s="36"/>
      <c r="P76" s="36"/>
      <c r="Q76" s="36"/>
      <c r="R76" s="36"/>
      <c r="S76" s="36"/>
      <c r="T76" s="14">
        <f>T75+T74</f>
        <v>13643.34</v>
      </c>
    </row>
    <row r="77" spans="1:20" ht="10.5" customHeight="1">
      <c r="A77" s="19"/>
      <c r="B77" s="19"/>
      <c r="C77" s="19"/>
      <c r="D77" s="19"/>
      <c r="E77" s="19"/>
      <c r="F77" s="19"/>
      <c r="G77" s="19"/>
      <c r="H77" s="19"/>
      <c r="I77" s="19"/>
      <c r="J77" s="19"/>
      <c r="K77" s="19"/>
      <c r="L77" s="19"/>
      <c r="M77" s="19"/>
      <c r="N77" s="19"/>
      <c r="O77" s="19"/>
      <c r="P77" s="19"/>
      <c r="Q77" s="19"/>
      <c r="R77" s="19"/>
      <c r="S77" s="19"/>
      <c r="T77" s="19"/>
    </row>
    <row r="78" spans="1:20" ht="12" customHeight="1">
      <c r="A78" s="27" t="s">
        <v>105</v>
      </c>
      <c r="B78" s="27"/>
      <c r="C78" s="27"/>
      <c r="D78" s="27"/>
      <c r="E78" s="27"/>
      <c r="F78" s="27"/>
      <c r="G78" s="27"/>
      <c r="H78" s="27"/>
      <c r="I78" s="27"/>
      <c r="J78" s="27"/>
      <c r="K78" s="27"/>
      <c r="L78" s="27"/>
      <c r="M78" s="27"/>
      <c r="N78" s="27"/>
      <c r="O78" s="27"/>
      <c r="P78" s="27"/>
      <c r="Q78" s="27"/>
      <c r="R78" s="27"/>
      <c r="S78" s="27"/>
      <c r="T78" s="27"/>
    </row>
    <row r="79" spans="1:20" ht="18.75" customHeight="1">
      <c r="A79" s="28" t="s">
        <v>17</v>
      </c>
      <c r="B79" s="28"/>
      <c r="C79" s="29" t="s">
        <v>18</v>
      </c>
      <c r="D79" s="29"/>
      <c r="E79" s="29" t="s">
        <v>19</v>
      </c>
      <c r="F79" s="29"/>
      <c r="G79" s="29"/>
      <c r="H79" s="29"/>
      <c r="I79" s="29"/>
      <c r="J79" s="29"/>
      <c r="K79" s="7" t="s">
        <v>20</v>
      </c>
      <c r="L79" s="8" t="s">
        <v>21</v>
      </c>
      <c r="M79" s="30" t="s">
        <v>22</v>
      </c>
      <c r="N79" s="30"/>
      <c r="O79" s="30"/>
      <c r="P79" s="30"/>
      <c r="Q79" s="30" t="s">
        <v>53</v>
      </c>
      <c r="R79" s="30"/>
      <c r="S79" s="30"/>
      <c r="T79" s="8" t="s">
        <v>24</v>
      </c>
    </row>
    <row r="80" spans="1:20" ht="38.25" customHeight="1">
      <c r="A80" s="31" t="s">
        <v>25</v>
      </c>
      <c r="B80" s="31"/>
      <c r="C80" s="32" t="s">
        <v>106</v>
      </c>
      <c r="D80" s="32"/>
      <c r="E80" s="32" t="s">
        <v>107</v>
      </c>
      <c r="F80" s="32"/>
      <c r="G80" s="32"/>
      <c r="H80" s="32"/>
      <c r="I80" s="32"/>
      <c r="J80" s="32"/>
      <c r="K80" s="9" t="s">
        <v>62</v>
      </c>
      <c r="L80" s="13">
        <v>0.27</v>
      </c>
      <c r="M80" s="38">
        <v>36.21</v>
      </c>
      <c r="N80" s="38"/>
      <c r="O80" s="38"/>
      <c r="P80" s="38"/>
      <c r="Q80" s="33">
        <f aca="true" t="shared" si="6" ref="Q80:Q91">TRUNC(M80*1.3148,2)</f>
        <v>47.6</v>
      </c>
      <c r="R80" s="33"/>
      <c r="S80" s="33"/>
      <c r="T80" s="11">
        <f aca="true" t="shared" si="7" ref="T80:T91">TRUNC(L80*Q80,2)</f>
        <v>12.85</v>
      </c>
    </row>
    <row r="81" spans="1:20" ht="28.5" customHeight="1">
      <c r="A81" s="31" t="s">
        <v>25</v>
      </c>
      <c r="B81" s="31"/>
      <c r="C81" s="32" t="s">
        <v>65</v>
      </c>
      <c r="D81" s="32"/>
      <c r="E81" s="32" t="s">
        <v>66</v>
      </c>
      <c r="F81" s="32"/>
      <c r="G81" s="32"/>
      <c r="H81" s="32"/>
      <c r="I81" s="32"/>
      <c r="J81" s="32"/>
      <c r="K81" s="9" t="s">
        <v>62</v>
      </c>
      <c r="L81" s="13">
        <v>0.27</v>
      </c>
      <c r="M81" s="33">
        <v>2.97</v>
      </c>
      <c r="N81" s="33"/>
      <c r="O81" s="33"/>
      <c r="P81" s="33"/>
      <c r="Q81" s="33">
        <f t="shared" si="6"/>
        <v>3.9</v>
      </c>
      <c r="R81" s="33"/>
      <c r="S81" s="33"/>
      <c r="T81" s="11">
        <f t="shared" si="7"/>
        <v>1.05</v>
      </c>
    </row>
    <row r="82" spans="1:20" ht="48" customHeight="1">
      <c r="A82" s="31" t="s">
        <v>25</v>
      </c>
      <c r="B82" s="31"/>
      <c r="C82" s="32" t="s">
        <v>67</v>
      </c>
      <c r="D82" s="32"/>
      <c r="E82" s="32" t="s">
        <v>68</v>
      </c>
      <c r="F82" s="32"/>
      <c r="G82" s="32"/>
      <c r="H82" s="32"/>
      <c r="I82" s="32"/>
      <c r="J82" s="32"/>
      <c r="K82" s="9" t="s">
        <v>69</v>
      </c>
      <c r="L82" s="13">
        <v>2.11</v>
      </c>
      <c r="M82" s="33">
        <v>2.97</v>
      </c>
      <c r="N82" s="33"/>
      <c r="O82" s="33"/>
      <c r="P82" s="33"/>
      <c r="Q82" s="33">
        <f t="shared" si="6"/>
        <v>3.9</v>
      </c>
      <c r="R82" s="33"/>
      <c r="S82" s="33"/>
      <c r="T82" s="11">
        <f t="shared" si="7"/>
        <v>8.22</v>
      </c>
    </row>
    <row r="83" spans="1:20" ht="28.5" customHeight="1">
      <c r="A83" s="31" t="s">
        <v>25</v>
      </c>
      <c r="B83" s="31"/>
      <c r="C83" s="32" t="s">
        <v>108</v>
      </c>
      <c r="D83" s="32"/>
      <c r="E83" s="32" t="s">
        <v>109</v>
      </c>
      <c r="F83" s="32"/>
      <c r="G83" s="32"/>
      <c r="H83" s="32"/>
      <c r="I83" s="32"/>
      <c r="J83" s="32"/>
      <c r="K83" s="9" t="s">
        <v>39</v>
      </c>
      <c r="L83" s="13">
        <v>0.75</v>
      </c>
      <c r="M83" s="38">
        <v>54.48</v>
      </c>
      <c r="N83" s="38"/>
      <c r="O83" s="38"/>
      <c r="P83" s="38"/>
      <c r="Q83" s="33">
        <f t="shared" si="6"/>
        <v>71.63</v>
      </c>
      <c r="R83" s="33"/>
      <c r="S83" s="33"/>
      <c r="T83" s="11">
        <f t="shared" si="7"/>
        <v>53.72</v>
      </c>
    </row>
    <row r="84" spans="1:20" ht="18.75" customHeight="1">
      <c r="A84" s="31" t="s">
        <v>25</v>
      </c>
      <c r="B84" s="31"/>
      <c r="C84" s="32" t="s">
        <v>95</v>
      </c>
      <c r="D84" s="32"/>
      <c r="E84" s="32" t="s">
        <v>96</v>
      </c>
      <c r="F84" s="32"/>
      <c r="G84" s="32"/>
      <c r="H84" s="32"/>
      <c r="I84" s="32"/>
      <c r="J84" s="32"/>
      <c r="K84" s="9" t="s">
        <v>97</v>
      </c>
      <c r="L84" s="12">
        <v>64.8</v>
      </c>
      <c r="M84" s="38">
        <v>11.19</v>
      </c>
      <c r="N84" s="38"/>
      <c r="O84" s="38"/>
      <c r="P84" s="38"/>
      <c r="Q84" s="33">
        <f t="shared" si="6"/>
        <v>14.71</v>
      </c>
      <c r="R84" s="33"/>
      <c r="S84" s="33"/>
      <c r="T84" s="11">
        <f t="shared" si="7"/>
        <v>953.2</v>
      </c>
    </row>
    <row r="85" spans="1:20" ht="38.25" customHeight="1">
      <c r="A85" s="31" t="s">
        <v>25</v>
      </c>
      <c r="B85" s="31"/>
      <c r="C85" s="39">
        <v>102481</v>
      </c>
      <c r="D85" s="39"/>
      <c r="E85" s="32" t="s">
        <v>93</v>
      </c>
      <c r="F85" s="32"/>
      <c r="G85" s="32"/>
      <c r="H85" s="32"/>
      <c r="I85" s="32"/>
      <c r="J85" s="32"/>
      <c r="K85" s="9" t="s">
        <v>62</v>
      </c>
      <c r="L85" s="13">
        <v>0.27</v>
      </c>
      <c r="M85" s="34">
        <v>661.68</v>
      </c>
      <c r="N85" s="34"/>
      <c r="O85" s="34"/>
      <c r="P85" s="34"/>
      <c r="Q85" s="33">
        <f t="shared" si="6"/>
        <v>869.97</v>
      </c>
      <c r="R85" s="33"/>
      <c r="S85" s="33"/>
      <c r="T85" s="11">
        <f t="shared" si="7"/>
        <v>234.89</v>
      </c>
    </row>
    <row r="86" spans="1:20" ht="28.5" customHeight="1">
      <c r="A86" s="31" t="s">
        <v>25</v>
      </c>
      <c r="B86" s="31"/>
      <c r="C86" s="39">
        <v>103670</v>
      </c>
      <c r="D86" s="39"/>
      <c r="E86" s="32" t="s">
        <v>94</v>
      </c>
      <c r="F86" s="32"/>
      <c r="G86" s="32"/>
      <c r="H86" s="32"/>
      <c r="I86" s="32"/>
      <c r="J86" s="32"/>
      <c r="K86" s="9" t="s">
        <v>62</v>
      </c>
      <c r="L86" s="13">
        <v>0.27</v>
      </c>
      <c r="M86" s="34">
        <v>254.66</v>
      </c>
      <c r="N86" s="34"/>
      <c r="O86" s="34"/>
      <c r="P86" s="34"/>
      <c r="Q86" s="33">
        <f t="shared" si="6"/>
        <v>334.82</v>
      </c>
      <c r="R86" s="33"/>
      <c r="S86" s="33"/>
      <c r="T86" s="11">
        <f t="shared" si="7"/>
        <v>90.4</v>
      </c>
    </row>
    <row r="87" spans="1:20" ht="48" customHeight="1">
      <c r="A87" s="31" t="s">
        <v>25</v>
      </c>
      <c r="B87" s="31"/>
      <c r="C87" s="32" t="s">
        <v>110</v>
      </c>
      <c r="D87" s="32"/>
      <c r="E87" s="32" t="s">
        <v>111</v>
      </c>
      <c r="F87" s="32"/>
      <c r="G87" s="32"/>
      <c r="H87" s="32"/>
      <c r="I87" s="32"/>
      <c r="J87" s="32"/>
      <c r="K87" s="9" t="s">
        <v>97</v>
      </c>
      <c r="L87" s="15">
        <v>185.17</v>
      </c>
      <c r="M87" s="38">
        <v>24.63</v>
      </c>
      <c r="N87" s="38"/>
      <c r="O87" s="38"/>
      <c r="P87" s="38"/>
      <c r="Q87" s="33">
        <f t="shared" si="6"/>
        <v>32.38</v>
      </c>
      <c r="R87" s="33"/>
      <c r="S87" s="33"/>
      <c r="T87" s="11">
        <f t="shared" si="7"/>
        <v>5995.8</v>
      </c>
    </row>
    <row r="88" spans="1:20" ht="18.75" customHeight="1">
      <c r="A88" s="31" t="s">
        <v>25</v>
      </c>
      <c r="B88" s="31"/>
      <c r="C88" s="39">
        <v>102179</v>
      </c>
      <c r="D88" s="39"/>
      <c r="E88" s="32" t="s">
        <v>112</v>
      </c>
      <c r="F88" s="32"/>
      <c r="G88" s="32"/>
      <c r="H88" s="32"/>
      <c r="I88" s="32"/>
      <c r="J88" s="32"/>
      <c r="K88" s="9" t="s">
        <v>39</v>
      </c>
      <c r="L88" s="12">
        <v>15.36</v>
      </c>
      <c r="M88" s="34">
        <v>251.41</v>
      </c>
      <c r="N88" s="34"/>
      <c r="O88" s="34"/>
      <c r="P88" s="34"/>
      <c r="Q88" s="33">
        <f t="shared" si="6"/>
        <v>330.55</v>
      </c>
      <c r="R88" s="33"/>
      <c r="S88" s="33"/>
      <c r="T88" s="11">
        <f t="shared" si="7"/>
        <v>5077.24</v>
      </c>
    </row>
    <row r="89" spans="1:20" ht="18.75" customHeight="1">
      <c r="A89" s="31" t="s">
        <v>25</v>
      </c>
      <c r="B89" s="31"/>
      <c r="C89" s="39">
        <v>102176</v>
      </c>
      <c r="D89" s="39"/>
      <c r="E89" s="32" t="s">
        <v>113</v>
      </c>
      <c r="F89" s="32"/>
      <c r="G89" s="32"/>
      <c r="H89" s="32"/>
      <c r="I89" s="32"/>
      <c r="J89" s="32"/>
      <c r="K89" s="9" t="s">
        <v>39</v>
      </c>
      <c r="L89" s="13">
        <v>5.1</v>
      </c>
      <c r="M89" s="34">
        <v>756.83</v>
      </c>
      <c r="N89" s="34"/>
      <c r="O89" s="34"/>
      <c r="P89" s="34"/>
      <c r="Q89" s="33">
        <f t="shared" si="6"/>
        <v>995.08</v>
      </c>
      <c r="R89" s="33"/>
      <c r="S89" s="33"/>
      <c r="T89" s="11">
        <f t="shared" si="7"/>
        <v>5074.9</v>
      </c>
    </row>
    <row r="90" spans="1:20" ht="28.5" customHeight="1">
      <c r="A90" s="31" t="s">
        <v>25</v>
      </c>
      <c r="B90" s="31"/>
      <c r="C90" s="32" t="s">
        <v>114</v>
      </c>
      <c r="D90" s="32"/>
      <c r="E90" s="32" t="s">
        <v>115</v>
      </c>
      <c r="F90" s="32"/>
      <c r="G90" s="32"/>
      <c r="H90" s="32"/>
      <c r="I90" s="32"/>
      <c r="J90" s="32"/>
      <c r="K90" s="9" t="s">
        <v>39</v>
      </c>
      <c r="L90" s="13">
        <v>5.1</v>
      </c>
      <c r="M90" s="38">
        <v>35.3</v>
      </c>
      <c r="N90" s="38"/>
      <c r="O90" s="38"/>
      <c r="P90" s="38"/>
      <c r="Q90" s="33">
        <f t="shared" si="6"/>
        <v>46.41</v>
      </c>
      <c r="R90" s="33"/>
      <c r="S90" s="33"/>
      <c r="T90" s="11">
        <f t="shared" si="7"/>
        <v>236.69</v>
      </c>
    </row>
    <row r="91" spans="1:20" ht="48" customHeight="1">
      <c r="A91" s="31" t="s">
        <v>25</v>
      </c>
      <c r="B91" s="31"/>
      <c r="C91" s="37">
        <v>93401</v>
      </c>
      <c r="D91" s="37"/>
      <c r="E91" s="32" t="s">
        <v>116</v>
      </c>
      <c r="F91" s="32"/>
      <c r="G91" s="32"/>
      <c r="H91" s="32"/>
      <c r="I91" s="32"/>
      <c r="J91" s="32"/>
      <c r="K91" s="9" t="s">
        <v>55</v>
      </c>
      <c r="L91" s="13">
        <v>6</v>
      </c>
      <c r="M91" s="34">
        <v>152.23</v>
      </c>
      <c r="N91" s="34"/>
      <c r="O91" s="34"/>
      <c r="P91" s="34"/>
      <c r="Q91" s="33">
        <f t="shared" si="6"/>
        <v>200.15</v>
      </c>
      <c r="R91" s="33"/>
      <c r="S91" s="33"/>
      <c r="T91" s="11">
        <f t="shared" si="7"/>
        <v>1200.9</v>
      </c>
    </row>
    <row r="92" spans="1:20" ht="12" customHeight="1">
      <c r="A92" s="36" t="s">
        <v>51</v>
      </c>
      <c r="B92" s="36"/>
      <c r="C92" s="36"/>
      <c r="D92" s="36"/>
      <c r="E92" s="36"/>
      <c r="F92" s="36"/>
      <c r="G92" s="36"/>
      <c r="H92" s="36"/>
      <c r="I92" s="36"/>
      <c r="J92" s="36"/>
      <c r="K92" s="36"/>
      <c r="L92" s="36"/>
      <c r="M92" s="36"/>
      <c r="N92" s="36"/>
      <c r="O92" s="36"/>
      <c r="P92" s="36"/>
      <c r="Q92" s="36"/>
      <c r="R92" s="36"/>
      <c r="S92" s="36"/>
      <c r="T92" s="14">
        <f>SUM(T80:T91)</f>
        <v>18939.859999999997</v>
      </c>
    </row>
    <row r="93" spans="1:20" ht="10.5" customHeight="1">
      <c r="A93" s="19"/>
      <c r="B93" s="19"/>
      <c r="C93" s="19"/>
      <c r="D93" s="19"/>
      <c r="E93" s="19"/>
      <c r="F93" s="19"/>
      <c r="G93" s="19"/>
      <c r="H93" s="19"/>
      <c r="I93" s="19"/>
      <c r="J93" s="19"/>
      <c r="K93" s="19"/>
      <c r="L93" s="19"/>
      <c r="M93" s="19"/>
      <c r="N93" s="19"/>
      <c r="O93" s="19"/>
      <c r="P93" s="19"/>
      <c r="Q93" s="19"/>
      <c r="R93" s="19"/>
      <c r="S93" s="19"/>
      <c r="T93" s="19"/>
    </row>
    <row r="94" spans="1:20" ht="12" customHeight="1">
      <c r="A94" s="27" t="s">
        <v>117</v>
      </c>
      <c r="B94" s="27"/>
      <c r="C94" s="27"/>
      <c r="D94" s="27"/>
      <c r="E94" s="27"/>
      <c r="F94" s="27"/>
      <c r="G94" s="27"/>
      <c r="H94" s="27"/>
      <c r="I94" s="27"/>
      <c r="J94" s="27"/>
      <c r="K94" s="27"/>
      <c r="L94" s="27"/>
      <c r="M94" s="27"/>
      <c r="N94" s="27"/>
      <c r="O94" s="27"/>
      <c r="P94" s="27"/>
      <c r="Q94" s="27"/>
      <c r="R94" s="27"/>
      <c r="S94" s="27"/>
      <c r="T94" s="27"/>
    </row>
    <row r="95" spans="1:20" ht="18.75" customHeight="1">
      <c r="A95" s="28" t="s">
        <v>17</v>
      </c>
      <c r="B95" s="28"/>
      <c r="C95" s="29" t="s">
        <v>18</v>
      </c>
      <c r="D95" s="29"/>
      <c r="E95" s="29" t="s">
        <v>19</v>
      </c>
      <c r="F95" s="29"/>
      <c r="G95" s="29"/>
      <c r="H95" s="29"/>
      <c r="I95" s="29"/>
      <c r="J95" s="29"/>
      <c r="K95" s="7" t="s">
        <v>20</v>
      </c>
      <c r="L95" s="8" t="s">
        <v>21</v>
      </c>
      <c r="M95" s="30" t="s">
        <v>22</v>
      </c>
      <c r="N95" s="30"/>
      <c r="O95" s="30"/>
      <c r="P95" s="30"/>
      <c r="Q95" s="30" t="s">
        <v>53</v>
      </c>
      <c r="R95" s="30"/>
      <c r="S95" s="30"/>
      <c r="T95" s="8" t="s">
        <v>24</v>
      </c>
    </row>
    <row r="96" spans="1:20" ht="48" customHeight="1">
      <c r="A96" s="31" t="s">
        <v>25</v>
      </c>
      <c r="B96" s="31"/>
      <c r="C96" s="32" t="s">
        <v>110</v>
      </c>
      <c r="D96" s="32"/>
      <c r="E96" s="32" t="s">
        <v>111</v>
      </c>
      <c r="F96" s="32"/>
      <c r="G96" s="32"/>
      <c r="H96" s="32"/>
      <c r="I96" s="32"/>
      <c r="J96" s="32"/>
      <c r="K96" s="9" t="s">
        <v>97</v>
      </c>
      <c r="L96" s="15">
        <v>739.2</v>
      </c>
      <c r="M96" s="38">
        <v>24.63</v>
      </c>
      <c r="N96" s="38"/>
      <c r="O96" s="38"/>
      <c r="P96" s="38"/>
      <c r="Q96" s="33">
        <f>TRUNC(M96*1.3148,2)</f>
        <v>32.38</v>
      </c>
      <c r="R96" s="33"/>
      <c r="S96" s="33"/>
      <c r="T96" s="11">
        <f>TRUNC(L96*Q96,2)</f>
        <v>23935.29</v>
      </c>
    </row>
    <row r="97" spans="1:20" ht="28.5" customHeight="1">
      <c r="A97" s="31" t="s">
        <v>25</v>
      </c>
      <c r="B97" s="31"/>
      <c r="C97" s="32" t="s">
        <v>114</v>
      </c>
      <c r="D97" s="32"/>
      <c r="E97" s="32" t="s">
        <v>115</v>
      </c>
      <c r="F97" s="32"/>
      <c r="G97" s="32"/>
      <c r="H97" s="32"/>
      <c r="I97" s="32"/>
      <c r="J97" s="32"/>
      <c r="K97" s="9" t="s">
        <v>39</v>
      </c>
      <c r="L97" s="12">
        <v>60</v>
      </c>
      <c r="M97" s="38">
        <v>35.3</v>
      </c>
      <c r="N97" s="38"/>
      <c r="O97" s="38"/>
      <c r="P97" s="38"/>
      <c r="Q97" s="33">
        <f>TRUNC(M97*1.3148,2)</f>
        <v>46.41</v>
      </c>
      <c r="R97" s="33"/>
      <c r="S97" s="33"/>
      <c r="T97" s="11">
        <f>TRUNC(L97*Q97,2)</f>
        <v>2784.6</v>
      </c>
    </row>
    <row r="98" spans="1:20" ht="12" customHeight="1">
      <c r="A98" s="36" t="s">
        <v>51</v>
      </c>
      <c r="B98" s="36"/>
      <c r="C98" s="36"/>
      <c r="D98" s="36"/>
      <c r="E98" s="36"/>
      <c r="F98" s="36"/>
      <c r="G98" s="36"/>
      <c r="H98" s="36"/>
      <c r="I98" s="36"/>
      <c r="J98" s="36"/>
      <c r="K98" s="36"/>
      <c r="L98" s="36"/>
      <c r="M98" s="36"/>
      <c r="N98" s="36"/>
      <c r="O98" s="36"/>
      <c r="P98" s="36"/>
      <c r="Q98" s="36"/>
      <c r="R98" s="36"/>
      <c r="S98" s="36"/>
      <c r="T98" s="14">
        <f>T96+T97</f>
        <v>26719.89</v>
      </c>
    </row>
    <row r="99" spans="1:20" ht="10.5" customHeight="1">
      <c r="A99" s="19"/>
      <c r="B99" s="19"/>
      <c r="C99" s="19"/>
      <c r="D99" s="19"/>
      <c r="E99" s="19"/>
      <c r="F99" s="19"/>
      <c r="G99" s="19"/>
      <c r="H99" s="19"/>
      <c r="I99" s="19"/>
      <c r="J99" s="19"/>
      <c r="K99" s="19"/>
      <c r="L99" s="19"/>
      <c r="M99" s="19"/>
      <c r="N99" s="19"/>
      <c r="O99" s="19"/>
      <c r="P99" s="19"/>
      <c r="Q99" s="19"/>
      <c r="R99" s="19"/>
      <c r="S99" s="19"/>
      <c r="T99" s="19"/>
    </row>
    <row r="100" spans="1:20" ht="12" customHeight="1">
      <c r="A100" s="27" t="s">
        <v>118</v>
      </c>
      <c r="B100" s="27"/>
      <c r="C100" s="27"/>
      <c r="D100" s="27"/>
      <c r="E100" s="27"/>
      <c r="F100" s="27"/>
      <c r="G100" s="27"/>
      <c r="H100" s="27"/>
      <c r="I100" s="27"/>
      <c r="J100" s="27"/>
      <c r="K100" s="27"/>
      <c r="L100" s="27"/>
      <c r="M100" s="27"/>
      <c r="N100" s="27"/>
      <c r="O100" s="27"/>
      <c r="P100" s="27"/>
      <c r="Q100" s="27"/>
      <c r="R100" s="27"/>
      <c r="S100" s="27"/>
      <c r="T100" s="27"/>
    </row>
    <row r="101" spans="1:20" ht="18.75" customHeight="1">
      <c r="A101" s="28" t="s">
        <v>17</v>
      </c>
      <c r="B101" s="28"/>
      <c r="C101" s="29" t="s">
        <v>18</v>
      </c>
      <c r="D101" s="29"/>
      <c r="E101" s="29" t="s">
        <v>19</v>
      </c>
      <c r="F101" s="29"/>
      <c r="G101" s="29"/>
      <c r="H101" s="29"/>
      <c r="I101" s="29"/>
      <c r="J101" s="29"/>
      <c r="K101" s="7" t="s">
        <v>20</v>
      </c>
      <c r="L101" s="8" t="s">
        <v>21</v>
      </c>
      <c r="M101" s="30" t="s">
        <v>22</v>
      </c>
      <c r="N101" s="30"/>
      <c r="O101" s="30"/>
      <c r="P101" s="30"/>
      <c r="Q101" s="30" t="s">
        <v>53</v>
      </c>
      <c r="R101" s="30"/>
      <c r="S101" s="30"/>
      <c r="T101" s="8" t="s">
        <v>24</v>
      </c>
    </row>
    <row r="102" spans="1:20" ht="18.75" customHeight="1">
      <c r="A102" s="31" t="s">
        <v>25</v>
      </c>
      <c r="B102" s="31"/>
      <c r="C102" s="39">
        <v>103946</v>
      </c>
      <c r="D102" s="39"/>
      <c r="E102" s="32" t="s">
        <v>119</v>
      </c>
      <c r="F102" s="32"/>
      <c r="G102" s="32"/>
      <c r="H102" s="32"/>
      <c r="I102" s="32"/>
      <c r="J102" s="32"/>
      <c r="K102" s="9" t="s">
        <v>39</v>
      </c>
      <c r="L102" s="12">
        <v>17.76</v>
      </c>
      <c r="M102" s="38">
        <v>18.65</v>
      </c>
      <c r="N102" s="38"/>
      <c r="O102" s="38"/>
      <c r="P102" s="38"/>
      <c r="Q102" s="33">
        <f>TRUNC(M102*1.3148,2)</f>
        <v>24.52</v>
      </c>
      <c r="R102" s="33"/>
      <c r="S102" s="33"/>
      <c r="T102" s="11">
        <f>TRUNC(L102*Q102,2)</f>
        <v>435.47</v>
      </c>
    </row>
    <row r="103" spans="1:20" ht="9.75" customHeight="1">
      <c r="A103" s="31" t="s">
        <v>25</v>
      </c>
      <c r="B103" s="31"/>
      <c r="C103" s="37">
        <v>98505</v>
      </c>
      <c r="D103" s="37"/>
      <c r="E103" s="32" t="s">
        <v>120</v>
      </c>
      <c r="F103" s="32"/>
      <c r="G103" s="32"/>
      <c r="H103" s="32"/>
      <c r="I103" s="32"/>
      <c r="J103" s="32"/>
      <c r="K103" s="9" t="s">
        <v>39</v>
      </c>
      <c r="L103" s="12">
        <v>14.4</v>
      </c>
      <c r="M103" s="38">
        <v>86.17</v>
      </c>
      <c r="N103" s="38"/>
      <c r="O103" s="38"/>
      <c r="P103" s="38"/>
      <c r="Q103" s="33">
        <f>TRUNC(M103*1.3148,2)</f>
        <v>113.29</v>
      </c>
      <c r="R103" s="33"/>
      <c r="S103" s="33"/>
      <c r="T103" s="11">
        <f>TRUNC(L103*Q103,2)</f>
        <v>1631.37</v>
      </c>
    </row>
    <row r="104" spans="1:20" ht="12" customHeight="1">
      <c r="A104" s="36" t="s">
        <v>51</v>
      </c>
      <c r="B104" s="36"/>
      <c r="C104" s="36"/>
      <c r="D104" s="36"/>
      <c r="E104" s="36"/>
      <c r="F104" s="36"/>
      <c r="G104" s="36"/>
      <c r="H104" s="36"/>
      <c r="I104" s="36"/>
      <c r="J104" s="36"/>
      <c r="K104" s="36"/>
      <c r="L104" s="36"/>
      <c r="M104" s="36"/>
      <c r="N104" s="36"/>
      <c r="O104" s="36"/>
      <c r="P104" s="36"/>
      <c r="Q104" s="36"/>
      <c r="R104" s="36"/>
      <c r="S104" s="36"/>
      <c r="T104" s="16">
        <f>T102+T103</f>
        <v>2066.84</v>
      </c>
    </row>
    <row r="105" spans="1:20" ht="10.5" customHeight="1">
      <c r="A105" s="19"/>
      <c r="B105" s="19"/>
      <c r="C105" s="19"/>
      <c r="D105" s="19"/>
      <c r="E105" s="19"/>
      <c r="F105" s="19"/>
      <c r="G105" s="19"/>
      <c r="H105" s="19"/>
      <c r="I105" s="19"/>
      <c r="J105" s="19"/>
      <c r="K105" s="19"/>
      <c r="L105" s="19"/>
      <c r="M105" s="19"/>
      <c r="N105" s="19"/>
      <c r="O105" s="19"/>
      <c r="P105" s="19"/>
      <c r="Q105" s="19"/>
      <c r="R105" s="19"/>
      <c r="S105" s="19"/>
      <c r="T105" s="19"/>
    </row>
    <row r="106" spans="1:20" ht="12" customHeight="1">
      <c r="A106" s="27" t="s">
        <v>121</v>
      </c>
      <c r="B106" s="27"/>
      <c r="C106" s="27"/>
      <c r="D106" s="27"/>
      <c r="E106" s="27"/>
      <c r="F106" s="27"/>
      <c r="G106" s="27"/>
      <c r="H106" s="27"/>
      <c r="I106" s="27"/>
      <c r="J106" s="27"/>
      <c r="K106" s="27"/>
      <c r="L106" s="27"/>
      <c r="M106" s="27"/>
      <c r="N106" s="27"/>
      <c r="O106" s="27"/>
      <c r="P106" s="27"/>
      <c r="Q106" s="27"/>
      <c r="R106" s="27"/>
      <c r="S106" s="27"/>
      <c r="T106" s="27"/>
    </row>
    <row r="107" spans="1:20" ht="18.75" customHeight="1">
      <c r="A107" s="28" t="s">
        <v>17</v>
      </c>
      <c r="B107" s="28"/>
      <c r="C107" s="29" t="s">
        <v>18</v>
      </c>
      <c r="D107" s="29"/>
      <c r="E107" s="29" t="s">
        <v>19</v>
      </c>
      <c r="F107" s="29"/>
      <c r="G107" s="29"/>
      <c r="H107" s="29"/>
      <c r="I107" s="29"/>
      <c r="J107" s="29"/>
      <c r="K107" s="7" t="s">
        <v>20</v>
      </c>
      <c r="L107" s="8" t="s">
        <v>21</v>
      </c>
      <c r="M107" s="30" t="s">
        <v>22</v>
      </c>
      <c r="N107" s="30"/>
      <c r="O107" s="30"/>
      <c r="P107" s="30"/>
      <c r="Q107" s="30" t="s">
        <v>53</v>
      </c>
      <c r="R107" s="30"/>
      <c r="S107" s="30"/>
      <c r="T107" s="8" t="s">
        <v>24</v>
      </c>
    </row>
    <row r="108" spans="1:20" ht="48" customHeight="1">
      <c r="A108" s="31" t="s">
        <v>25</v>
      </c>
      <c r="B108" s="31"/>
      <c r="C108" s="39">
        <v>103307</v>
      </c>
      <c r="D108" s="39"/>
      <c r="E108" s="32" t="s">
        <v>122</v>
      </c>
      <c r="F108" s="32"/>
      <c r="G108" s="32"/>
      <c r="H108" s="32"/>
      <c r="I108" s="32"/>
      <c r="J108" s="32"/>
      <c r="K108" s="9" t="s">
        <v>34</v>
      </c>
      <c r="L108" s="13">
        <v>3</v>
      </c>
      <c r="M108" s="35">
        <v>1327.3</v>
      </c>
      <c r="N108" s="35"/>
      <c r="O108" s="35"/>
      <c r="P108" s="35"/>
      <c r="Q108" s="33">
        <f>TRUNC(M108*1.3148,2)</f>
        <v>1745.13</v>
      </c>
      <c r="R108" s="33"/>
      <c r="S108" s="33"/>
      <c r="T108" s="11">
        <f>TRUNC(L108*Q108,2)</f>
        <v>5235.39</v>
      </c>
    </row>
    <row r="109" spans="1:20" ht="12" customHeight="1">
      <c r="A109" s="36" t="s">
        <v>51</v>
      </c>
      <c r="B109" s="36"/>
      <c r="C109" s="36"/>
      <c r="D109" s="36"/>
      <c r="E109" s="36"/>
      <c r="F109" s="36"/>
      <c r="G109" s="36"/>
      <c r="H109" s="36"/>
      <c r="I109" s="36"/>
      <c r="J109" s="36"/>
      <c r="K109" s="36"/>
      <c r="L109" s="36"/>
      <c r="M109" s="36"/>
      <c r="N109" s="36"/>
      <c r="O109" s="36"/>
      <c r="P109" s="36"/>
      <c r="Q109" s="36"/>
      <c r="R109" s="36"/>
      <c r="S109" s="36"/>
      <c r="T109" s="16">
        <f>T108</f>
        <v>5235.39</v>
      </c>
    </row>
    <row r="110" spans="1:20" ht="10.5" customHeight="1">
      <c r="A110" s="19"/>
      <c r="B110" s="19"/>
      <c r="C110" s="19"/>
      <c r="D110" s="19"/>
      <c r="E110" s="19"/>
      <c r="F110" s="19"/>
      <c r="G110" s="19"/>
      <c r="H110" s="19"/>
      <c r="I110" s="19"/>
      <c r="J110" s="19"/>
      <c r="K110" s="19"/>
      <c r="L110" s="19"/>
      <c r="M110" s="19"/>
      <c r="N110" s="19"/>
      <c r="O110" s="19"/>
      <c r="P110" s="19"/>
      <c r="Q110" s="19"/>
      <c r="R110" s="19"/>
      <c r="S110" s="19"/>
      <c r="T110" s="19"/>
    </row>
    <row r="111" spans="1:20" ht="12" customHeight="1">
      <c r="A111" s="36" t="s">
        <v>123</v>
      </c>
      <c r="B111" s="36"/>
      <c r="C111" s="36"/>
      <c r="D111" s="36"/>
      <c r="E111" s="36"/>
      <c r="F111" s="36"/>
      <c r="G111" s="36"/>
      <c r="H111" s="36"/>
      <c r="I111" s="36"/>
      <c r="J111" s="36"/>
      <c r="K111" s="36"/>
      <c r="L111" s="36"/>
      <c r="M111" s="36"/>
      <c r="N111" s="36"/>
      <c r="O111" s="36"/>
      <c r="P111" s="36"/>
      <c r="Q111" s="36"/>
      <c r="R111" s="36"/>
      <c r="S111" s="36"/>
      <c r="T111" s="17">
        <f>T109+T104+T98+T92+T76+T70+T52+T39+T30+T24</f>
        <v>183493.55000000002</v>
      </c>
    </row>
    <row r="112" spans="1:20" ht="12" customHeight="1">
      <c r="A112" s="36" t="s">
        <v>124</v>
      </c>
      <c r="B112" s="36"/>
      <c r="C112" s="36"/>
      <c r="D112" s="36"/>
      <c r="E112" s="36"/>
      <c r="F112" s="36"/>
      <c r="G112" s="36"/>
      <c r="H112" s="36"/>
      <c r="I112" s="36"/>
      <c r="J112" s="36"/>
      <c r="K112" s="36"/>
      <c r="L112" s="36"/>
      <c r="M112" s="36"/>
      <c r="N112" s="36"/>
      <c r="O112" s="36"/>
      <c r="P112" s="36"/>
      <c r="Q112" s="36"/>
      <c r="R112" s="36"/>
      <c r="S112" s="36"/>
      <c r="T112" s="17">
        <f>T111</f>
        <v>183493.55000000002</v>
      </c>
    </row>
    <row r="113" spans="1:20" ht="10.5" customHeight="1">
      <c r="A113" s="19"/>
      <c r="B113" s="19"/>
      <c r="C113" s="19"/>
      <c r="D113" s="19"/>
      <c r="E113" s="19"/>
      <c r="F113" s="19"/>
      <c r="G113" s="19"/>
      <c r="H113" s="19"/>
      <c r="I113" s="19"/>
      <c r="J113" s="19"/>
      <c r="K113" s="19"/>
      <c r="L113" s="19"/>
      <c r="M113" s="19"/>
      <c r="N113" s="19"/>
      <c r="O113" s="19"/>
      <c r="P113" s="19"/>
      <c r="Q113" s="19"/>
      <c r="R113" s="19"/>
      <c r="S113" s="19"/>
      <c r="T113" s="19"/>
    </row>
    <row r="114" spans="1:20" ht="10.5" customHeight="1">
      <c r="A114" s="19"/>
      <c r="B114" s="19"/>
      <c r="C114" s="19"/>
      <c r="D114" s="19"/>
      <c r="E114" s="19"/>
      <c r="F114" s="19"/>
      <c r="G114" s="19"/>
      <c r="H114" s="19"/>
      <c r="I114" s="19"/>
      <c r="J114" s="19"/>
      <c r="K114" s="19"/>
      <c r="L114" s="19"/>
      <c r="M114" s="19"/>
      <c r="N114" s="19"/>
      <c r="O114" s="19"/>
      <c r="P114" s="19"/>
      <c r="Q114" s="19"/>
      <c r="R114" s="19"/>
      <c r="S114" s="19"/>
      <c r="T114" s="19"/>
    </row>
    <row r="115" spans="1:20" ht="10.5" customHeight="1">
      <c r="A115" s="19"/>
      <c r="B115" s="19"/>
      <c r="C115" s="19"/>
      <c r="D115" s="19"/>
      <c r="E115" s="19"/>
      <c r="F115" s="19"/>
      <c r="G115" s="19"/>
      <c r="H115" s="19"/>
      <c r="I115" s="19"/>
      <c r="J115" s="19"/>
      <c r="K115" s="19"/>
      <c r="L115" s="19"/>
      <c r="M115" s="19"/>
      <c r="N115" s="19"/>
      <c r="O115" s="19"/>
      <c r="P115" s="19"/>
      <c r="Q115" s="19"/>
      <c r="R115" s="19"/>
      <c r="S115" s="19"/>
      <c r="T115" s="19"/>
    </row>
    <row r="116" spans="1:20" ht="10.5" customHeight="1">
      <c r="A116" s="19"/>
      <c r="B116" s="19"/>
      <c r="C116" s="19"/>
      <c r="D116" s="19"/>
      <c r="E116" s="19"/>
      <c r="F116" s="19"/>
      <c r="G116" s="19"/>
      <c r="H116" s="19"/>
      <c r="I116" s="19"/>
      <c r="J116" s="19"/>
      <c r="K116" s="19"/>
      <c r="L116" s="19"/>
      <c r="M116" s="19"/>
      <c r="N116" s="19"/>
      <c r="O116" s="19"/>
      <c r="P116" s="19"/>
      <c r="Q116" s="19"/>
      <c r="R116" s="19"/>
      <c r="S116" s="19"/>
      <c r="T116" s="19"/>
    </row>
    <row r="117" spans="1:20" ht="10.5" customHeight="1">
      <c r="A117" s="19"/>
      <c r="B117" s="19"/>
      <c r="C117" s="19"/>
      <c r="D117" s="19"/>
      <c r="E117" s="19"/>
      <c r="F117" s="19"/>
      <c r="G117" s="19"/>
      <c r="H117" s="19"/>
      <c r="I117" s="19"/>
      <c r="J117" s="19"/>
      <c r="K117" s="19"/>
      <c r="L117" s="19"/>
      <c r="M117" s="19"/>
      <c r="N117" s="19"/>
      <c r="O117" s="19"/>
      <c r="P117" s="19"/>
      <c r="Q117" s="19"/>
      <c r="R117" s="19"/>
      <c r="S117" s="19"/>
      <c r="T117" s="19"/>
    </row>
    <row r="118" spans="1:20" ht="12" customHeight="1">
      <c r="A118" s="40" t="s">
        <v>125</v>
      </c>
      <c r="B118" s="40"/>
      <c r="C118" s="40"/>
      <c r="D118" s="40"/>
      <c r="E118" s="40"/>
      <c r="F118" s="40"/>
      <c r="G118" s="40"/>
      <c r="H118" s="40"/>
      <c r="I118" s="40"/>
      <c r="J118" s="40"/>
      <c r="K118" s="40"/>
      <c r="L118" s="40"/>
      <c r="M118" s="40"/>
      <c r="N118" s="40"/>
      <c r="O118" s="40"/>
      <c r="P118" s="40"/>
      <c r="Q118" s="40"/>
      <c r="R118" s="40"/>
      <c r="S118" s="40"/>
      <c r="T118" s="40"/>
    </row>
    <row r="119" spans="1:20" ht="12" customHeight="1">
      <c r="A119" s="40"/>
      <c r="B119" s="40"/>
      <c r="C119" s="40"/>
      <c r="D119" s="40"/>
      <c r="E119" s="40"/>
      <c r="F119" s="40"/>
      <c r="G119" s="40"/>
      <c r="H119" s="40"/>
      <c r="I119" s="40"/>
      <c r="J119" s="40"/>
      <c r="K119" s="40"/>
      <c r="L119" s="40"/>
      <c r="M119" s="40"/>
      <c r="N119" s="40"/>
      <c r="O119" s="40"/>
      <c r="P119" s="40"/>
      <c r="Q119" s="40"/>
      <c r="R119" s="40"/>
      <c r="S119" s="40"/>
      <c r="T119" s="40"/>
    </row>
    <row r="120" spans="1:20" ht="12" customHeight="1">
      <c r="A120" s="40"/>
      <c r="B120" s="40"/>
      <c r="C120" s="40"/>
      <c r="D120" s="40"/>
      <c r="E120" s="40"/>
      <c r="F120" s="40"/>
      <c r="G120" s="40"/>
      <c r="H120" s="40"/>
      <c r="I120" s="40"/>
      <c r="J120" s="40"/>
      <c r="K120" s="40"/>
      <c r="L120" s="40"/>
      <c r="M120" s="40"/>
      <c r="N120" s="40"/>
      <c r="O120" s="40"/>
      <c r="P120" s="40"/>
      <c r="Q120" s="40"/>
      <c r="R120" s="40"/>
      <c r="S120" s="40"/>
      <c r="T120" s="40"/>
    </row>
    <row r="121" spans="1:20" ht="6" customHeight="1">
      <c r="A121" s="41"/>
      <c r="B121" s="41"/>
      <c r="C121" s="41"/>
      <c r="D121" s="41"/>
      <c r="E121" s="41"/>
      <c r="F121" s="41"/>
      <c r="G121" s="41"/>
      <c r="H121" s="41"/>
      <c r="I121" s="41"/>
      <c r="J121" s="41"/>
      <c r="K121" s="41"/>
      <c r="L121" s="41"/>
      <c r="M121" s="41"/>
      <c r="N121" s="41"/>
      <c r="O121" s="41"/>
      <c r="P121" s="41"/>
      <c r="Q121" s="41"/>
      <c r="R121" s="41"/>
      <c r="S121" s="41"/>
      <c r="T121" s="41"/>
    </row>
    <row r="122" spans="1:20" ht="12.75" customHeight="1">
      <c r="A122" s="42" t="s">
        <v>126</v>
      </c>
      <c r="B122" s="42"/>
      <c r="C122" s="42"/>
      <c r="D122" s="42"/>
      <c r="E122" s="42"/>
      <c r="F122" s="42"/>
      <c r="G122" s="42"/>
      <c r="H122" s="42"/>
      <c r="I122" s="42"/>
      <c r="J122" s="42"/>
      <c r="K122" s="42"/>
      <c r="L122" s="42"/>
      <c r="M122" s="43"/>
      <c r="N122" s="43"/>
      <c r="O122" s="43"/>
      <c r="P122" s="43"/>
      <c r="Q122" s="43"/>
      <c r="R122" s="43"/>
      <c r="S122" s="43"/>
      <c r="T122" s="43"/>
    </row>
  </sheetData>
  <sheetProtection selectLockedCells="1" selectUnlockedCells="1"/>
  <mergeCells count="407">
    <mergeCell ref="A120:L120"/>
    <mergeCell ref="M120:T120"/>
    <mergeCell ref="A121:T121"/>
    <mergeCell ref="A122:L122"/>
    <mergeCell ref="M122:T122"/>
    <mergeCell ref="A116:T116"/>
    <mergeCell ref="A117:T117"/>
    <mergeCell ref="A118:L118"/>
    <mergeCell ref="M118:T118"/>
    <mergeCell ref="A119:L119"/>
    <mergeCell ref="M119:T119"/>
    <mergeCell ref="A110:T110"/>
    <mergeCell ref="A111:S111"/>
    <mergeCell ref="A112:S112"/>
    <mergeCell ref="A113:T113"/>
    <mergeCell ref="A114:T114"/>
    <mergeCell ref="A115:T115"/>
    <mergeCell ref="A108:B108"/>
    <mergeCell ref="C108:D108"/>
    <mergeCell ref="E108:J108"/>
    <mergeCell ref="M108:P108"/>
    <mergeCell ref="Q108:S108"/>
    <mergeCell ref="A109:S109"/>
    <mergeCell ref="A104:S104"/>
    <mergeCell ref="A105:T105"/>
    <mergeCell ref="A106:T106"/>
    <mergeCell ref="A107:B107"/>
    <mergeCell ref="C107:D107"/>
    <mergeCell ref="E107:J107"/>
    <mergeCell ref="M107:P107"/>
    <mergeCell ref="Q107:S107"/>
    <mergeCell ref="A102:B102"/>
    <mergeCell ref="C102:D102"/>
    <mergeCell ref="E102:J102"/>
    <mergeCell ref="M102:P102"/>
    <mergeCell ref="Q102:S102"/>
    <mergeCell ref="A103:B103"/>
    <mergeCell ref="C103:D103"/>
    <mergeCell ref="E103:J103"/>
    <mergeCell ref="M103:P103"/>
    <mergeCell ref="Q103:S103"/>
    <mergeCell ref="A98:S98"/>
    <mergeCell ref="A99:T99"/>
    <mergeCell ref="A100:T100"/>
    <mergeCell ref="A101:B101"/>
    <mergeCell ref="C101:D101"/>
    <mergeCell ref="E101:J101"/>
    <mergeCell ref="M101:P101"/>
    <mergeCell ref="Q101:S101"/>
    <mergeCell ref="A96:B96"/>
    <mergeCell ref="C96:D96"/>
    <mergeCell ref="E96:J96"/>
    <mergeCell ref="M96:P96"/>
    <mergeCell ref="Q96:S96"/>
    <mergeCell ref="A97:B97"/>
    <mergeCell ref="C97:D97"/>
    <mergeCell ref="E97:J97"/>
    <mergeCell ref="M97:P97"/>
    <mergeCell ref="Q97:S97"/>
    <mergeCell ref="A92:S92"/>
    <mergeCell ref="A93:T93"/>
    <mergeCell ref="A94:T94"/>
    <mergeCell ref="A95:B95"/>
    <mergeCell ref="C95:D95"/>
    <mergeCell ref="E95:J95"/>
    <mergeCell ref="M95:P95"/>
    <mergeCell ref="Q95:S95"/>
    <mergeCell ref="A90:B90"/>
    <mergeCell ref="C90:D90"/>
    <mergeCell ref="E90:J90"/>
    <mergeCell ref="M90:P90"/>
    <mergeCell ref="Q90:S90"/>
    <mergeCell ref="A91:B91"/>
    <mergeCell ref="C91:D91"/>
    <mergeCell ref="E91:J91"/>
    <mergeCell ref="M91:P91"/>
    <mergeCell ref="Q91:S91"/>
    <mergeCell ref="A88:B88"/>
    <mergeCell ref="C88:D88"/>
    <mergeCell ref="E88:J88"/>
    <mergeCell ref="M88:P88"/>
    <mergeCell ref="Q88:S88"/>
    <mergeCell ref="A89:B89"/>
    <mergeCell ref="C89:D89"/>
    <mergeCell ref="E89:J89"/>
    <mergeCell ref="M89:P89"/>
    <mergeCell ref="Q89:S89"/>
    <mergeCell ref="A86:B86"/>
    <mergeCell ref="C86:D86"/>
    <mergeCell ref="E86:J86"/>
    <mergeCell ref="M86:P86"/>
    <mergeCell ref="Q86:S86"/>
    <mergeCell ref="A87:B87"/>
    <mergeCell ref="C87:D87"/>
    <mergeCell ref="E87:J87"/>
    <mergeCell ref="M87:P87"/>
    <mergeCell ref="Q87:S87"/>
    <mergeCell ref="A84:B84"/>
    <mergeCell ref="C84:D84"/>
    <mergeCell ref="E84:J84"/>
    <mergeCell ref="M84:P84"/>
    <mergeCell ref="Q84:S84"/>
    <mergeCell ref="A85:B85"/>
    <mergeCell ref="C85:D85"/>
    <mergeCell ref="E85:J85"/>
    <mergeCell ref="M85:P85"/>
    <mergeCell ref="Q85:S85"/>
    <mergeCell ref="A82:B82"/>
    <mergeCell ref="C82:D82"/>
    <mergeCell ref="E82:J82"/>
    <mergeCell ref="M82:P82"/>
    <mergeCell ref="Q82:S82"/>
    <mergeCell ref="A83:B83"/>
    <mergeCell ref="C83:D83"/>
    <mergeCell ref="E83:J83"/>
    <mergeCell ref="M83:P83"/>
    <mergeCell ref="Q83:S83"/>
    <mergeCell ref="A80:B80"/>
    <mergeCell ref="C80:D80"/>
    <mergeCell ref="E80:J80"/>
    <mergeCell ref="M80:P80"/>
    <mergeCell ref="Q80:S80"/>
    <mergeCell ref="A81:B81"/>
    <mergeCell ref="C81:D81"/>
    <mergeCell ref="E81:J81"/>
    <mergeCell ref="M81:P81"/>
    <mergeCell ref="Q81:S81"/>
    <mergeCell ref="A76:S76"/>
    <mergeCell ref="A77:T77"/>
    <mergeCell ref="A78:T78"/>
    <mergeCell ref="A79:B79"/>
    <mergeCell ref="C79:D79"/>
    <mergeCell ref="E79:J79"/>
    <mergeCell ref="M79:P79"/>
    <mergeCell ref="Q79:S79"/>
    <mergeCell ref="A74:B74"/>
    <mergeCell ref="C74:D74"/>
    <mergeCell ref="E74:J74"/>
    <mergeCell ref="M74:P74"/>
    <mergeCell ref="Q74:S74"/>
    <mergeCell ref="A75:B75"/>
    <mergeCell ref="C75:D75"/>
    <mergeCell ref="E75:J75"/>
    <mergeCell ref="M75:P75"/>
    <mergeCell ref="Q75:S75"/>
    <mergeCell ref="A71:T71"/>
    <mergeCell ref="A72:T72"/>
    <mergeCell ref="A73:B73"/>
    <mergeCell ref="C73:D73"/>
    <mergeCell ref="E73:J73"/>
    <mergeCell ref="M73:P73"/>
    <mergeCell ref="Q73:S73"/>
    <mergeCell ref="A69:B69"/>
    <mergeCell ref="C69:D69"/>
    <mergeCell ref="E69:J69"/>
    <mergeCell ref="M69:P69"/>
    <mergeCell ref="Q69:S69"/>
    <mergeCell ref="A70:S70"/>
    <mergeCell ref="A67:B67"/>
    <mergeCell ref="C67:D67"/>
    <mergeCell ref="E67:J67"/>
    <mergeCell ref="M67:P67"/>
    <mergeCell ref="Q67:S67"/>
    <mergeCell ref="A68:B68"/>
    <mergeCell ref="C68:D68"/>
    <mergeCell ref="E68:J68"/>
    <mergeCell ref="M68:P68"/>
    <mergeCell ref="Q68:S68"/>
    <mergeCell ref="A65:B65"/>
    <mergeCell ref="C65:D65"/>
    <mergeCell ref="E65:J65"/>
    <mergeCell ref="M65:P65"/>
    <mergeCell ref="Q65:S65"/>
    <mergeCell ref="A66:B66"/>
    <mergeCell ref="C66:D66"/>
    <mergeCell ref="E66:J66"/>
    <mergeCell ref="M66:P66"/>
    <mergeCell ref="Q66:S66"/>
    <mergeCell ref="A62:T62"/>
    <mergeCell ref="A63:T63"/>
    <mergeCell ref="A64:B64"/>
    <mergeCell ref="C64:D64"/>
    <mergeCell ref="E64:J64"/>
    <mergeCell ref="M64:P64"/>
    <mergeCell ref="Q64:S64"/>
    <mergeCell ref="A60:B60"/>
    <mergeCell ref="C60:D60"/>
    <mergeCell ref="E60:J60"/>
    <mergeCell ref="M60:P60"/>
    <mergeCell ref="Q60:S60"/>
    <mergeCell ref="A61:B61"/>
    <mergeCell ref="C61:D61"/>
    <mergeCell ref="E61:J61"/>
    <mergeCell ref="M61:P61"/>
    <mergeCell ref="Q61:S61"/>
    <mergeCell ref="A58:B58"/>
    <mergeCell ref="C58:D58"/>
    <mergeCell ref="E58:J58"/>
    <mergeCell ref="M58:P58"/>
    <mergeCell ref="Q58:S58"/>
    <mergeCell ref="A59:B59"/>
    <mergeCell ref="C59:D59"/>
    <mergeCell ref="E59:J59"/>
    <mergeCell ref="M59:P59"/>
    <mergeCell ref="Q59:S59"/>
    <mergeCell ref="A56:B56"/>
    <mergeCell ref="C56:D56"/>
    <mergeCell ref="E56:J56"/>
    <mergeCell ref="M56:P56"/>
    <mergeCell ref="Q56:S56"/>
    <mergeCell ref="A57:B57"/>
    <mergeCell ref="C57:D57"/>
    <mergeCell ref="E57:J57"/>
    <mergeCell ref="M57:P57"/>
    <mergeCell ref="Q57:S57"/>
    <mergeCell ref="A53:T53"/>
    <mergeCell ref="A54:T54"/>
    <mergeCell ref="A55:B55"/>
    <mergeCell ref="C55:D55"/>
    <mergeCell ref="E55:J55"/>
    <mergeCell ref="M55:P55"/>
    <mergeCell ref="Q55:S55"/>
    <mergeCell ref="A51:B51"/>
    <mergeCell ref="C51:D51"/>
    <mergeCell ref="E51:J51"/>
    <mergeCell ref="M51:P51"/>
    <mergeCell ref="Q51:S51"/>
    <mergeCell ref="A52:S52"/>
    <mergeCell ref="A49:B49"/>
    <mergeCell ref="C49:D49"/>
    <mergeCell ref="E49:J49"/>
    <mergeCell ref="M49:P49"/>
    <mergeCell ref="Q49:S49"/>
    <mergeCell ref="A50:B50"/>
    <mergeCell ref="C50:D50"/>
    <mergeCell ref="E50:J50"/>
    <mergeCell ref="M50:P50"/>
    <mergeCell ref="Q50:S50"/>
    <mergeCell ref="A47:B47"/>
    <mergeCell ref="C47:D47"/>
    <mergeCell ref="E47:J47"/>
    <mergeCell ref="M47:P47"/>
    <mergeCell ref="Q47:S47"/>
    <mergeCell ref="A48:B48"/>
    <mergeCell ref="C48:D48"/>
    <mergeCell ref="E48:J48"/>
    <mergeCell ref="M48:P48"/>
    <mergeCell ref="Q48:S48"/>
    <mergeCell ref="A45:B45"/>
    <mergeCell ref="C45:D45"/>
    <mergeCell ref="E45:J45"/>
    <mergeCell ref="M45:P45"/>
    <mergeCell ref="Q45:S45"/>
    <mergeCell ref="A46:B46"/>
    <mergeCell ref="C46:D46"/>
    <mergeCell ref="E46:J46"/>
    <mergeCell ref="M46:P46"/>
    <mergeCell ref="Q46:S46"/>
    <mergeCell ref="A43:B43"/>
    <mergeCell ref="C43:D43"/>
    <mergeCell ref="E43:J43"/>
    <mergeCell ref="M43:P43"/>
    <mergeCell ref="Q43:S43"/>
    <mergeCell ref="A44:B44"/>
    <mergeCell ref="C44:D44"/>
    <mergeCell ref="E44:J44"/>
    <mergeCell ref="M44:P44"/>
    <mergeCell ref="Q44:S44"/>
    <mergeCell ref="A40:T40"/>
    <mergeCell ref="A41:T41"/>
    <mergeCell ref="A42:B42"/>
    <mergeCell ref="C42:D42"/>
    <mergeCell ref="E42:J42"/>
    <mergeCell ref="M42:P42"/>
    <mergeCell ref="Q42:S42"/>
    <mergeCell ref="A38:B38"/>
    <mergeCell ref="C38:D38"/>
    <mergeCell ref="E38:J38"/>
    <mergeCell ref="M38:P38"/>
    <mergeCell ref="Q38:S38"/>
    <mergeCell ref="A39:S39"/>
    <mergeCell ref="A36:B36"/>
    <mergeCell ref="C36:D36"/>
    <mergeCell ref="E36:J36"/>
    <mergeCell ref="M36:P36"/>
    <mergeCell ref="Q36:S36"/>
    <mergeCell ref="A37:B37"/>
    <mergeCell ref="C37:D37"/>
    <mergeCell ref="E37:J37"/>
    <mergeCell ref="M37:P37"/>
    <mergeCell ref="Q37:S37"/>
    <mergeCell ref="A34:B34"/>
    <mergeCell ref="C34:D34"/>
    <mergeCell ref="E34:J34"/>
    <mergeCell ref="M34:P34"/>
    <mergeCell ref="Q34:S34"/>
    <mergeCell ref="A35:B35"/>
    <mergeCell ref="C35:D35"/>
    <mergeCell ref="E35:J35"/>
    <mergeCell ref="M35:P35"/>
    <mergeCell ref="Q35:S35"/>
    <mergeCell ref="A30:S30"/>
    <mergeCell ref="A31:T31"/>
    <mergeCell ref="A32:T32"/>
    <mergeCell ref="A33:B33"/>
    <mergeCell ref="C33:D33"/>
    <mergeCell ref="E33:J33"/>
    <mergeCell ref="M33:P33"/>
    <mergeCell ref="Q33:S33"/>
    <mergeCell ref="A28:B28"/>
    <mergeCell ref="C28:D28"/>
    <mergeCell ref="E28:J28"/>
    <mergeCell ref="M28:P28"/>
    <mergeCell ref="Q28:S28"/>
    <mergeCell ref="A29:B29"/>
    <mergeCell ref="C29:D29"/>
    <mergeCell ref="E29:J29"/>
    <mergeCell ref="M29:P29"/>
    <mergeCell ref="Q29:S29"/>
    <mergeCell ref="A24:S24"/>
    <mergeCell ref="A25:T25"/>
    <mergeCell ref="A26:T26"/>
    <mergeCell ref="A27:B27"/>
    <mergeCell ref="C27:D27"/>
    <mergeCell ref="E27:J27"/>
    <mergeCell ref="M27:P27"/>
    <mergeCell ref="Q27:S27"/>
    <mergeCell ref="A22:B22"/>
    <mergeCell ref="C22:D22"/>
    <mergeCell ref="E22:J22"/>
    <mergeCell ref="M22:P22"/>
    <mergeCell ref="Q22:S22"/>
    <mergeCell ref="A23:B23"/>
    <mergeCell ref="C23:D23"/>
    <mergeCell ref="E23:J23"/>
    <mergeCell ref="M23:P23"/>
    <mergeCell ref="Q23:S23"/>
    <mergeCell ref="A20:B20"/>
    <mergeCell ref="C20:D20"/>
    <mergeCell ref="E20:J20"/>
    <mergeCell ref="M20:P20"/>
    <mergeCell ref="Q20:S20"/>
    <mergeCell ref="A21:B21"/>
    <mergeCell ref="C21:D21"/>
    <mergeCell ref="E21:J21"/>
    <mergeCell ref="M21:P21"/>
    <mergeCell ref="Q21:S21"/>
    <mergeCell ref="A18:B18"/>
    <mergeCell ref="C18:D18"/>
    <mergeCell ref="E18:J18"/>
    <mergeCell ref="M18:P18"/>
    <mergeCell ref="Q18:S18"/>
    <mergeCell ref="A19:B19"/>
    <mergeCell ref="C19:D19"/>
    <mergeCell ref="E19:J19"/>
    <mergeCell ref="M19:P19"/>
    <mergeCell ref="Q19:S19"/>
    <mergeCell ref="A16:B16"/>
    <mergeCell ref="C16:D16"/>
    <mergeCell ref="E16:J16"/>
    <mergeCell ref="M16:P16"/>
    <mergeCell ref="Q16:S16"/>
    <mergeCell ref="A17:B17"/>
    <mergeCell ref="C17:D17"/>
    <mergeCell ref="E17:J17"/>
    <mergeCell ref="M17:P17"/>
    <mergeCell ref="Q17:S17"/>
    <mergeCell ref="A14:B14"/>
    <mergeCell ref="C14:D14"/>
    <mergeCell ref="E14:J14"/>
    <mergeCell ref="M14:P14"/>
    <mergeCell ref="Q14:S14"/>
    <mergeCell ref="A15:B15"/>
    <mergeCell ref="C15:D15"/>
    <mergeCell ref="E15:J15"/>
    <mergeCell ref="M15:P15"/>
    <mergeCell ref="Q15:S15"/>
    <mergeCell ref="M10:T10"/>
    <mergeCell ref="A11:T11"/>
    <mergeCell ref="A12:T12"/>
    <mergeCell ref="A13:B13"/>
    <mergeCell ref="C13:D13"/>
    <mergeCell ref="E13:J13"/>
    <mergeCell ref="M13:P13"/>
    <mergeCell ref="Q13:S13"/>
    <mergeCell ref="A7:E7"/>
    <mergeCell ref="G7:T7"/>
    <mergeCell ref="A8:E8"/>
    <mergeCell ref="G8:T8"/>
    <mergeCell ref="A9:E9"/>
    <mergeCell ref="G9:L9"/>
    <mergeCell ref="M9:T9"/>
    <mergeCell ref="B4:N4"/>
    <mergeCell ref="O4:T4"/>
    <mergeCell ref="A5:E5"/>
    <mergeCell ref="G5:L5"/>
    <mergeCell ref="P5:T5"/>
    <mergeCell ref="A6:E6"/>
    <mergeCell ref="G6:L6"/>
    <mergeCell ref="P6:T6"/>
    <mergeCell ref="A1:A3"/>
    <mergeCell ref="B1:N1"/>
    <mergeCell ref="O1:T1"/>
    <mergeCell ref="B2:N2"/>
    <mergeCell ref="O2:T2"/>
    <mergeCell ref="B3:N3"/>
    <mergeCell ref="O3:T3"/>
  </mergeCells>
  <printOptions/>
  <pageMargins left="0.5118055555555556" right="0.5118055555555556" top="0.5118055555555556" bottom="0.7875" header="0.5118110236220472" footer="0.5118110236220472"/>
  <pageSetup horizontalDpi="300" verticalDpi="300" orientation="portrait" pageOrder="overThenDown" paperSize="9" scale="9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gustavoduffles</cp:lastModifiedBy>
  <dcterms:modified xsi:type="dcterms:W3CDTF">2024-04-11T13:32:11Z</dcterms:modified>
  <cp:category/>
  <cp:version/>
  <cp:contentType/>
  <cp:contentStatus/>
</cp:coreProperties>
</file>